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70" windowWidth="8115" windowHeight="2670" activeTab="4"/>
  </bookViews>
  <sheets>
    <sheet name="P&amp;L-REPORT" sheetId="1" r:id="rId1"/>
    <sheet name="BS-REPORT" sheetId="2" r:id="rId2"/>
    <sheet name="EQUITY" sheetId="3" r:id="rId3"/>
    <sheet name="CASHFLOW" sheetId="4" r:id="rId4"/>
    <sheet name="Notes" sheetId="5" r:id="rId5"/>
  </sheets>
  <definedNames>
    <definedName name="_xlnm.Print_Area" localSheetId="4">'Notes'!$A$1:$N$291</definedName>
    <definedName name="Z_19CD5163_B6A6_4CB6_89B3_91BB28A8BE57_.wvu.Cols" localSheetId="1" hidden="1">'BS-REPORT'!$H:$M</definedName>
    <definedName name="Z_19CD5163_B6A6_4CB6_89B3_91BB28A8BE57_.wvu.Rows" localSheetId="3" hidden="1">'CASHFLOW'!$15:$16,'CASHFLOW'!$28:$28</definedName>
    <definedName name="Z_792F00EB_B9E6_407F_BC2E_CF0CE3EB7274_.wvu.Cols" localSheetId="1" hidden="1">'BS-REPORT'!$H:$M</definedName>
    <definedName name="Z_792F00EB_B9E6_407F_BC2E_CF0CE3EB7274_.wvu.PrintArea" localSheetId="4" hidden="1">'Notes'!$A$1:$N$283</definedName>
    <definedName name="Z_792F00EB_B9E6_407F_BC2E_CF0CE3EB7274_.wvu.Rows" localSheetId="3" hidden="1">'CASHFLOW'!$15:$16,'CASHFLOW'!$28:$28</definedName>
    <definedName name="Z_DE173504_01B6_4416_B430_F0D371420FCB_.wvu.Cols" localSheetId="1" hidden="1">'BS-REPORT'!$H:$M</definedName>
    <definedName name="Z_DE173504_01B6_4416_B430_F0D371420FCB_.wvu.PrintArea" localSheetId="4" hidden="1">'Notes'!$A$1:$N$283</definedName>
    <definedName name="Z_DE173504_01B6_4416_B430_F0D371420FCB_.wvu.Rows" localSheetId="3" hidden="1">'CASHFLOW'!$15:$16,'CASHFLOW'!$28:$28</definedName>
  </definedNames>
  <calcPr fullCalcOnLoad="1"/>
</workbook>
</file>

<file path=xl/sharedStrings.xml><?xml version="1.0" encoding="utf-8"?>
<sst xmlns="http://schemas.openxmlformats.org/spreadsheetml/2006/main" count="480" uniqueCount="313">
  <si>
    <t xml:space="preserve">There were no corporate proposals announced but not completed as at the date of this report. </t>
  </si>
  <si>
    <t>(a) A private placement of up to ten per cent (10%) of the issued and paid-up share capital of the Company ("Private Placement")  which was completed on 29 November 2005; and</t>
  </si>
  <si>
    <t>Set out below are corporate exercises completed during the current period under review and up to the date of this report:</t>
  </si>
  <si>
    <t>The status of the utilisation of proceeds raised from the Private Placement is as follows:</t>
  </si>
  <si>
    <t>Adjusted weighted average number of ordinary shares in issue and issuable</t>
  </si>
  <si>
    <t>Diluted earnings per share (sen)</t>
  </si>
  <si>
    <t>GLOBAL SOFT (MSC) BHD</t>
  </si>
  <si>
    <t>30 SEPT 2003</t>
  </si>
  <si>
    <t>30 JUNE 2003</t>
  </si>
  <si>
    <t>31 MAR 2003</t>
  </si>
  <si>
    <t>RM'000</t>
  </si>
  <si>
    <t>CASH FLOWS FROM OPERATING ACTIVITIES</t>
  </si>
  <si>
    <t>Profit before taxation</t>
  </si>
  <si>
    <t>Adjustment for:</t>
  </si>
  <si>
    <t>Amortisation of development costs</t>
  </si>
  <si>
    <t>Amortisation of intangible asset</t>
  </si>
  <si>
    <t>Amortisation of goodwill</t>
  </si>
  <si>
    <t>Allowance for Doubtful Debts no longer required</t>
  </si>
  <si>
    <t>Fixed Deposit interest received</t>
  </si>
  <si>
    <t>Operating profit before working capital changes</t>
  </si>
  <si>
    <t>Increase in current assets</t>
  </si>
  <si>
    <t>Increase/(Decrease) in current liabilities</t>
  </si>
  <si>
    <t>Tax paid</t>
  </si>
  <si>
    <t>Interest received</t>
  </si>
  <si>
    <t>CASH FLOWS FROM INVESTING ACTIVITIES</t>
  </si>
  <si>
    <t>Development expenditure incurred</t>
  </si>
  <si>
    <t>CASH FLOW FROM FINANCING ACTIVITIES</t>
  </si>
  <si>
    <t>Dividend Payment</t>
  </si>
  <si>
    <t>NET CHANGE IN CASH AND CASH EQUIVALENTS</t>
  </si>
  <si>
    <t>AS AT END OF</t>
  </si>
  <si>
    <t>CURRENT</t>
  </si>
  <si>
    <t>PRECEEDING</t>
  </si>
  <si>
    <t>QUARTER</t>
  </si>
  <si>
    <t>YEAR</t>
  </si>
  <si>
    <t>ENDED</t>
  </si>
  <si>
    <t>PROPERTY, PLANT, EQUIPMENT</t>
  </si>
  <si>
    <t>INTANGIBLE ASSETS</t>
  </si>
  <si>
    <t>DEVELOPMENT COSTS</t>
  </si>
  <si>
    <t>DEFERRED TAX ASSET</t>
  </si>
  <si>
    <t>CURRENT ASSETS</t>
  </si>
  <si>
    <t>Trade Receivables</t>
  </si>
  <si>
    <t>Other Receivables &amp; Deposits</t>
  </si>
  <si>
    <t>Cash and bank balances</t>
  </si>
  <si>
    <t>LESS: CURRENT LIABILITIES</t>
  </si>
  <si>
    <t>Trade Payables</t>
  </si>
  <si>
    <t>Other Payables and Accruals</t>
  </si>
  <si>
    <t>NET CURRENT ASSETS</t>
  </si>
  <si>
    <t>SHARE CAPITAL</t>
  </si>
  <si>
    <t>SHARE PREMIUM</t>
  </si>
  <si>
    <t>RETAINED PROFITS</t>
  </si>
  <si>
    <t>MINORITY INTEREST</t>
  </si>
  <si>
    <t>LONG TERM LIABILITIES</t>
  </si>
  <si>
    <t>Deferred Tax Liabilities</t>
  </si>
  <si>
    <t>INDIVIDUAL QUARTER</t>
  </si>
  <si>
    <t>CUMULATIVE QUARTER</t>
  </si>
  <si>
    <t xml:space="preserve"> </t>
  </si>
  <si>
    <t>CURRENT YEAR</t>
  </si>
  <si>
    <t>TO DATE</t>
  </si>
  <si>
    <t>REVENUE</t>
  </si>
  <si>
    <t>COST OF SALES</t>
  </si>
  <si>
    <t>GROSS PROFIT</t>
  </si>
  <si>
    <t>ADMINISTRATION EXPENSES</t>
  </si>
  <si>
    <t>OTHER OPERATING EXPENSES</t>
  </si>
  <si>
    <t>PROFIT FROM OPERATIONS</t>
  </si>
  <si>
    <t>FINANCE COST</t>
  </si>
  <si>
    <t>PROFIT BEFORE TAX</t>
  </si>
  <si>
    <t>EARNING PER SHARE (SEN)</t>
  </si>
  <si>
    <t>(Incorporated in Malaysia)</t>
  </si>
  <si>
    <t>A 1</t>
  </si>
  <si>
    <t>BASIS OF PREPARATION OF THE FINANCIAL STATEMENTS</t>
  </si>
  <si>
    <t>A 2</t>
  </si>
  <si>
    <t>QUALIFICATION OF FINANCIAL STATEMENT</t>
  </si>
  <si>
    <t>A 3</t>
  </si>
  <si>
    <t>NATURE AND AMOUNT OF EXCEPTIONAL AND/OR EXTRAORDINARY ITEMS</t>
  </si>
  <si>
    <t>A 4</t>
  </si>
  <si>
    <t>CHANGES IN ESTIMATES</t>
  </si>
  <si>
    <t>A 5</t>
  </si>
  <si>
    <t>VALUATION OF PROPERTY, PLANT AND EQUIPMENT</t>
  </si>
  <si>
    <t>A 6</t>
  </si>
  <si>
    <t>CHANGES IN THE COMPOSITION OF THE GROUP</t>
  </si>
  <si>
    <t>A 7</t>
  </si>
  <si>
    <t>SEASONAL OR CYCLICAL FACTORS</t>
  </si>
  <si>
    <t>A 8</t>
  </si>
  <si>
    <t>ISSUANCE AND REPAYMENT OF DEBT AND EQUITY SECURITIES, SHARE BUYBACKS, SHARE CANCELLATIONS AND TREASURY SHARES</t>
  </si>
  <si>
    <t>A 9</t>
  </si>
  <si>
    <t>CONTINGENT LIABILITIES</t>
  </si>
  <si>
    <t xml:space="preserve">     </t>
  </si>
  <si>
    <t>A 10</t>
  </si>
  <si>
    <t>SEGMENTAL INFORMATION</t>
  </si>
  <si>
    <t>A 11</t>
  </si>
  <si>
    <t>A 12</t>
  </si>
  <si>
    <t>MATERIAL EVENTS SUBSEQUENT TO THE END OF THE REPORTING PERIOD</t>
  </si>
  <si>
    <t>B  ADDITIONAL INFORMATION REQUIRED BY THE LISTING REQUIREMENTS</t>
  </si>
  <si>
    <t>B 1</t>
  </si>
  <si>
    <t>TAXATION</t>
  </si>
  <si>
    <t>B 2</t>
  </si>
  <si>
    <t>B 3</t>
  </si>
  <si>
    <t>PROFIT ON SALE OF UNQUOTED INVESTMENTS AND/OR PROPERTIES</t>
  </si>
  <si>
    <t>B 4</t>
  </si>
  <si>
    <t>PURCHASE OR DISPOSAL OF QUOTED SECURITIES</t>
  </si>
  <si>
    <t>B 5</t>
  </si>
  <si>
    <t>B 6</t>
  </si>
  <si>
    <t>GROUP BORROWINGS AND DEBT SECURITIES</t>
  </si>
  <si>
    <t>B 7</t>
  </si>
  <si>
    <t>EARNINGS PER SHARE</t>
  </si>
  <si>
    <t xml:space="preserve">Weighted average number of </t>
  </si>
  <si>
    <t>B 8</t>
  </si>
  <si>
    <t>OFF BALANCE SHEET FINANCIAL INSTRUMENTS</t>
  </si>
  <si>
    <t>B 9</t>
  </si>
  <si>
    <t>MATERIAL LITIGATION</t>
  </si>
  <si>
    <t>B 10</t>
  </si>
  <si>
    <t>B 11</t>
  </si>
  <si>
    <t>REVIEW OF PERFORMANCE OF COMPANY/GROUP</t>
  </si>
  <si>
    <t>Total</t>
  </si>
  <si>
    <t>NON</t>
  </si>
  <si>
    <t xml:space="preserve">DISTRIBUTABLE </t>
  </si>
  <si>
    <t>DISTRIBUTABLE</t>
  </si>
  <si>
    <t>SHARE</t>
  </si>
  <si>
    <t xml:space="preserve">RESERVE - </t>
  </si>
  <si>
    <t>TOTAL</t>
  </si>
  <si>
    <t>CAPITAL</t>
  </si>
  <si>
    <t>UNAPPROPRIATED</t>
  </si>
  <si>
    <t>PREMIUM</t>
  </si>
  <si>
    <t>PROFIT</t>
  </si>
  <si>
    <t>Net Profit for the financial period</t>
  </si>
  <si>
    <t>Issuance of shares during the financial year</t>
  </si>
  <si>
    <t>AS AT</t>
  </si>
  <si>
    <t>AUDITED</t>
  </si>
  <si>
    <t>31 DEC 2002</t>
  </si>
  <si>
    <t>RM</t>
  </si>
  <si>
    <t>N/A</t>
  </si>
  <si>
    <t>PROFIT FORECAST / PROFIT GUARANTEE</t>
  </si>
  <si>
    <t>The Group did not issue any profit forecast/profit guarantee for the financial year to-date.</t>
  </si>
  <si>
    <t>Working capital</t>
  </si>
  <si>
    <t>Utilisation</t>
  </si>
  <si>
    <t>Proposed</t>
  </si>
  <si>
    <t xml:space="preserve"> Utilised</t>
  </si>
  <si>
    <t xml:space="preserve">Actual </t>
  </si>
  <si>
    <t>UNAUDITED CONDENSED CONSOLIDATED INCOME STATEMENTS</t>
  </si>
  <si>
    <t>UNAUDITED CONDENSED CONSOLIDATED BALANCE SHEET</t>
  </si>
  <si>
    <t>UNAUDITED CONDENSED CONSOLIDATED STATEMENT OF CHANGES IN EQUITY</t>
  </si>
  <si>
    <t>UNAUDITED CONDENSED CONSOLIDATED CASH FLOW STATEMENT</t>
  </si>
  <si>
    <t>There were no exceptional and/or extraordinary items as at the date of this announcement.</t>
  </si>
  <si>
    <t>Current qtr</t>
  </si>
  <si>
    <t>Year to date</t>
  </si>
  <si>
    <t>The Company/Group does not have any financial instruments with off balance sheet risk as at the date of this announcement.</t>
  </si>
  <si>
    <t>B 13</t>
  </si>
  <si>
    <t>B12</t>
  </si>
  <si>
    <t>DIVIDEND PAYABLE</t>
  </si>
  <si>
    <t>STATUS OF THE CORPORATE PROPOSAL</t>
  </si>
  <si>
    <t>DIVIDENDS PAID</t>
  </si>
  <si>
    <t>OTHER INCOME</t>
  </si>
  <si>
    <t>Stocks</t>
  </si>
  <si>
    <t>Local market expansion</t>
  </si>
  <si>
    <t>Estimated expenses</t>
  </si>
  <si>
    <t>The audit report of the preceding annual financial statements were not subjected to any qualification.</t>
  </si>
  <si>
    <t>The business of the Company/Group is not subject to any seasonal or cyclical factors.</t>
  </si>
  <si>
    <t>Balance to</t>
  </si>
  <si>
    <t xml:space="preserve"> Utilise</t>
  </si>
  <si>
    <t>Balance as at 31 December 2004</t>
  </si>
  <si>
    <t>A 13</t>
  </si>
  <si>
    <t>CAPITAL COMMITMENTS</t>
  </si>
  <si>
    <t>Proceeds from issuance of new ordinary shares</t>
  </si>
  <si>
    <t>Tax liabilities</t>
  </si>
  <si>
    <t>Bonus issue</t>
  </si>
  <si>
    <t>ESOS</t>
  </si>
  <si>
    <t>CASH AND CASH EQUIVALENTS BROUGHT FORWARD</t>
  </si>
  <si>
    <t>CASH AND CASH EQUIVALENTS CARRIED FORWARD</t>
  </si>
  <si>
    <t>Purchases</t>
  </si>
  <si>
    <t>(i)</t>
  </si>
  <si>
    <t>(ii)</t>
  </si>
  <si>
    <t>Disposal</t>
  </si>
  <si>
    <t>(a)</t>
  </si>
  <si>
    <t>(b)</t>
  </si>
  <si>
    <t>At cost</t>
  </si>
  <si>
    <t>At book value</t>
  </si>
  <si>
    <t>At market value</t>
  </si>
  <si>
    <t>Investments</t>
  </si>
  <si>
    <t>INVESTMENTS</t>
  </si>
  <si>
    <t>PRECEDING</t>
  </si>
  <si>
    <t>Net Cash Used in Investing Activities</t>
  </si>
  <si>
    <t>COMPARISON WITH THE PRECEDING QUARTER'S RESULT</t>
  </si>
  <si>
    <t>ordinary shares</t>
  </si>
  <si>
    <t>Basic earnings per share (sen)</t>
  </si>
  <si>
    <t>Basic</t>
  </si>
  <si>
    <t xml:space="preserve">A.  EXPLANATORY NOTES </t>
  </si>
  <si>
    <t>No dividend was declared or paid in this quarter.</t>
  </si>
  <si>
    <t>There were no changes in the valuation of property, plant and equipment reported in the previous audited financial statements that will have an impact on the quarter under review.</t>
  </si>
  <si>
    <t>PRECEDING YEAR</t>
  </si>
  <si>
    <t>31/12/2005</t>
  </si>
  <si>
    <t>Balance as at 31 December 2005</t>
  </si>
  <si>
    <t>Diluted</t>
  </si>
  <si>
    <t>No dividends were paid during the quarter under review.</t>
  </si>
  <si>
    <t>Purchase of a four (4) storey corner shop office</t>
  </si>
  <si>
    <t>On 26 May 2005, the Company announced that further to the Bonus Issue, the Company is also proposing to undertake the following:</t>
  </si>
  <si>
    <t>There were no material changes in estimates in respect of amount reported in prior financial years, which have a material effect in the quarter under review.</t>
  </si>
  <si>
    <t>On 19 April 2005, the Company announced that it intends to undertake a bonus issue of up to RM5,414,200 comprising up to 54,120,000 Global Soft Shares ("Bonus Shares") to be credited as fully paid-up on the basis of one (1) Bonus Share for every two (2) existing Global Soft Shares held ("Bonus Issue"). The Bonus Issue was subsequently varied to entail the issuance of up to RM5,955,620 comprising 59,556,200 Bonus Shares to take into account the Private Placement (as defined herein). The Bonus Issue was completed on 24 January 2006.</t>
  </si>
  <si>
    <t>FOR THE FINANCIAL PERIOD ENDED 31 MARCH 2006</t>
  </si>
  <si>
    <t>31/03/2006</t>
  </si>
  <si>
    <t>31/03/2005</t>
  </si>
  <si>
    <t>AS AT 31 MARCH 2006</t>
  </si>
  <si>
    <t>3 months period ended 31 March 2005</t>
  </si>
  <si>
    <t>Balance as at 31 March 2005</t>
  </si>
  <si>
    <t>Balance as at 31 March 2006</t>
  </si>
  <si>
    <t>NOTES TO THE FINANCIAL STATEMENTS FOR THE PERIOD ENDED 31 MARCH 2006</t>
  </si>
  <si>
    <t>Purchase of property, plant and equipment</t>
  </si>
  <si>
    <t>A total of 638,100 new Global Soft Shares were issued at RM0.12 per share pursuant to the Employees' Share Option Scheme of Global Soft during the quarter under review.</t>
  </si>
  <si>
    <t xml:space="preserve">The company had allotted 52,328,211 bonus shares by way of capitalisation of RM5.233 million from the unappropriated profit and share premium account. </t>
  </si>
  <si>
    <t>There were no changes in the composition of the Group during the quarter under review</t>
  </si>
  <si>
    <t>CURRENT YEAR PROSPECTS</t>
  </si>
  <si>
    <t>There is no taxation on the principal activities of the Group as the Company has been granted pioneer status which exempts its income from taxation.</t>
  </si>
  <si>
    <t>There were no disposal of unquoted investments and properties during the period ended 31 March 2006.</t>
  </si>
  <si>
    <t>Save as disclosed in note B8, there were no material events subsequent to the current financial quarter ended 31 March 2006 which is likely to substantially affect the results of the operations of the Group.</t>
  </si>
  <si>
    <t>(b) A renounceable rights issue of up to 89,334,300 new warrants in Global Soft on the basis of three (3) warrants for every four (4) existing Global Soft Shares held prior to the Bonus Issue ("Rights Issue"). The Rights Issue was approved by the Securities Commision on 14 September 2005 and by the shareholders of Global Soft at an extraordinary general meeting held on 16 November 2005. The books closure date for the Rights Issue was subsequently fixed on 8 March 2006. The Right issue was completed on 28 April 2006.</t>
  </si>
  <si>
    <t>(iii)</t>
  </si>
  <si>
    <t>The status of the utilisation of proceeds raised from the issuance of warrant is as follows:</t>
  </si>
  <si>
    <t>Overseas market expansion</t>
  </si>
  <si>
    <t>The application is expected to be heard in June 2006.</t>
  </si>
  <si>
    <t xml:space="preserve">(ii) Global Soft had on 29 March 2006 applied for an injunction against Phitomas Sdn Bhd (“Phitomas”), a competitor of the Company, with the Shah Alam High Court on grounds of defamation through the insertion of defamatory statements about Global Soft on Phitomas’ website.  The matter is fixed for hearing on 26 June 2006. 
Global Soft will be seeking punitive damages amounting to RM2,000,000.00 in total, against Phitomas for libel against the Company (RM1,000,000) and for malicious falsehood (RM1,000,000). The solicitors acting for Global Soft are of the opinion that there is an element of defamation involved and thus, Global Soft has a good chance of obtaining the injunction.
</t>
  </si>
  <si>
    <r>
      <t>A</t>
    </r>
    <r>
      <rPr>
        <sz val="10"/>
        <rFont val="Times New Roman"/>
        <family val="1"/>
      </rPr>
      <t xml:space="preserve"> segmental report is not prepared as the company is only involved in a single activity.</t>
    </r>
  </si>
  <si>
    <t>Current Quarter</t>
  </si>
  <si>
    <t>Preceding Quarter</t>
  </si>
  <si>
    <t>Ended</t>
  </si>
  <si>
    <t>31.3.2006</t>
  </si>
  <si>
    <t>31.12.2005</t>
  </si>
  <si>
    <t>Difference</t>
  </si>
  <si>
    <t>(Unaudited)</t>
  </si>
  <si>
    <t>%</t>
  </si>
  <si>
    <t>Revenue</t>
  </si>
  <si>
    <t>PATMI</t>
  </si>
  <si>
    <t>Profit before tax ("PBT")</t>
  </si>
  <si>
    <t>FOR THE FINANCIAL PERIOD ENDED 31 MARCH 2006 (1st quarter)</t>
  </si>
  <si>
    <t xml:space="preserve">OTHERS </t>
  </si>
  <si>
    <t>RESERVES</t>
  </si>
  <si>
    <t>OTHER RESERVES</t>
  </si>
  <si>
    <t>Share-based payment under ESOS</t>
  </si>
  <si>
    <t>As previously stated</t>
  </si>
  <si>
    <t>Prior year adjustments - effects of adopting:</t>
  </si>
  <si>
    <t>FRS 2</t>
  </si>
  <si>
    <r>
      <t xml:space="preserve">GLOBAL SOFT (MSC) BHD. </t>
    </r>
    <r>
      <rPr>
        <b/>
        <sz val="10"/>
        <color indexed="8"/>
        <rFont val="Times New Roman"/>
        <family val="1"/>
      </rPr>
      <t>("Global Soft" or the "Company")</t>
    </r>
  </si>
  <si>
    <r>
      <t xml:space="preserve">The interim financial report has been prepared in compliance with FRS 134, Interim Financial Reporting and Chapter 7 Part VI of Listing Requirements of Bursa Malaysia Securities Berhad ("Bursa Securities") for the MESDAQ Market ("Listing Requirements") and should be read in conjunction with the </t>
    </r>
    <r>
      <rPr>
        <sz val="10"/>
        <color indexed="8"/>
        <rFont val="Times New Roman"/>
        <family val="1"/>
      </rPr>
      <t>consolidated</t>
    </r>
    <r>
      <rPr>
        <sz val="10"/>
        <rFont val="Times New Roman"/>
        <family val="1"/>
      </rPr>
      <t xml:space="preserve"> annual audited financial statements for the financial year ended 31 December 2005 </t>
    </r>
    <r>
      <rPr>
        <sz val="10"/>
        <color indexed="8"/>
        <rFont val="Times New Roman"/>
        <family val="1"/>
      </rPr>
      <t>of Global Soft</t>
    </r>
    <r>
      <rPr>
        <sz val="10"/>
        <rFont val="Times New Roman"/>
        <family val="1"/>
      </rPr>
      <t>.</t>
    </r>
  </si>
  <si>
    <r>
      <t xml:space="preserve">The accounting policies and methods of computation adopted by </t>
    </r>
    <r>
      <rPr>
        <sz val="10"/>
        <color indexed="8"/>
        <rFont val="Times New Roman"/>
        <family val="1"/>
      </rPr>
      <t>the Global Soft group of companies ("</t>
    </r>
    <r>
      <rPr>
        <sz val="10"/>
        <rFont val="Times New Roman"/>
        <family val="1"/>
      </rPr>
      <t>Group") in this interim financial report are consistent with those adopted in the financial statements for the year ended 31 December 2005.</t>
    </r>
  </si>
  <si>
    <t>CHANGES IN ACCOUNTING POLICIES</t>
  </si>
  <si>
    <t>The significant accounting policies adopted are consistent with those adopted in the preparation of the audited financial statements for the year ended 31 December 2005 except for the adoption of the following new Financial Reporting Standards ("FRS") effective for financial period beginning 1 January 2006:-</t>
  </si>
  <si>
    <t>FRS</t>
  </si>
  <si>
    <t>Share-based Payment</t>
  </si>
  <si>
    <t>Business Combinations</t>
  </si>
  <si>
    <t>Presentation of Financial Statements</t>
  </si>
  <si>
    <t>Inventories</t>
  </si>
  <si>
    <t>Accounting Policies, Changes in Estimates and Errors</t>
  </si>
  <si>
    <t>Events after the Balance Sheet Date</t>
  </si>
  <si>
    <t>Property, Plant and Equipment</t>
  </si>
  <si>
    <t>The Effects of Changes in Foreign Exchange Rates</t>
  </si>
  <si>
    <t>Consolidated and Separate Financial statements</t>
  </si>
  <si>
    <t>Financial Instruments: Disclosure and Presentation</t>
  </si>
  <si>
    <t>Earnings Per Share</t>
  </si>
  <si>
    <t>Impairment of Assets</t>
  </si>
  <si>
    <t>Intangible Assets</t>
  </si>
  <si>
    <t>The adoption of all FRS mentioned above does not have significant impact on the Group, except for FRS 2, Share-based Payment as discussed below:</t>
  </si>
  <si>
    <t>This FRS requires an entity to recognise share-based payment transactions in its financial statements, including transactions with employees or other parties to be settled in cash, other assets, or equity instruments of the entity.</t>
  </si>
  <si>
    <t>Previously</t>
  </si>
  <si>
    <t>stated</t>
  </si>
  <si>
    <t>Adjustment for</t>
  </si>
  <si>
    <t>adoption of FRS 2</t>
  </si>
  <si>
    <t>Restated</t>
  </si>
  <si>
    <t>At 31 December 2005</t>
  </si>
  <si>
    <t>Retained earnings</t>
  </si>
  <si>
    <t>Other reserves</t>
  </si>
  <si>
    <t>The financial impact to the Group arising from this change in accounting policy is as follows:-</t>
  </si>
  <si>
    <t>3 months ended</t>
  </si>
  <si>
    <t>31 March 2006</t>
  </si>
  <si>
    <t>31 March 2005</t>
  </si>
  <si>
    <t>Decrease in profit for the period</t>
  </si>
  <si>
    <r>
      <t xml:space="preserve">There were no contingent liablities as at the date of this </t>
    </r>
    <r>
      <rPr>
        <sz val="10"/>
        <color indexed="8"/>
        <rFont val="Times New Roman"/>
        <family val="1"/>
      </rPr>
      <t>report.</t>
    </r>
  </si>
  <si>
    <t>Save as disclosed below, there are no other material capital commitments incurred or known to be incurred by the Group, which may have a substantial impact on the financial position of the Group:</t>
  </si>
  <si>
    <t>A 14</t>
  </si>
  <si>
    <t xml:space="preserve">The Group achieved revenue and profit after taxation and minority interest ("PATMI") of RM2.3 million and RM0.28 million respectively for the quarter under review compared to RM1.1 million and RM0.25 million for the preceding corresponding quarter of 2005. This represents an increase of approximately 107% and 11.5% in revenue and PATMI respectively. The growth in revenue compared to the preceding corresponding quarter was mainly due to the completion of certain overseas projects that had been secured with the successful commercialisation of the Global e-Ticketing ("GET") system, a proprietary software application developed by Global Soft for the leisure and entertainment industry. PATMI, however, increased at a slower pace than revenue growth due to the higher operating and administration expenses incurred on overseas expansion, in particular, China.  </t>
  </si>
  <si>
    <t xml:space="preserve">The Group's revenue increased by approximately 22% from RM1.9 million in the previous quarter to RM2.3 million in the current quarter under review, while PBT and PATMI for the current quarter increased by approximately 61% from RM0.17 million in the previous quarter. As set out in note B1 , the increase in revenue and higher PBT and PATMI were mainly due to the completion of certain overseas projects.  </t>
  </si>
  <si>
    <t xml:space="preserve">The directors expect the Group to achieve reasonable performance and stable earnings for the financial year ending 31 December 2006. The directors and management of the Group have been actively pursuing business opportunities, both locally and overseas (particularly China and Hong Kong, in which the Group had set up offices in 2005), in order to propel future growth and achieve a solid revenue base for the Group. In addition, the Group commits to continuous investments in research and development, and product innovation in order to stay abreast with technology developments and market demand. The Group also anticipates to launch a new product, the GS-FMS, in the 2nd quarter of 2006, which is expected to increase the Group's revenue base. </t>
  </si>
  <si>
    <t>Save as disclosed below, there were no purchases or disposals of quoted securities during the period ended 31 March 2006.</t>
  </si>
  <si>
    <t>Particulars of investment in quoted securities as at 31 March 2006.</t>
  </si>
  <si>
    <t xml:space="preserve">Save as disclosed below, there were no other material litigation as at the date of this report:
(i) The Company had on 26 February 2005 applied for amongst others, an injunction against Teh Chee Siong, Law Yee Wei, Cheong Kat Yoong and B.I.S. Technologies Sdn Bhd (collectively the "Defendants") personally or through its directors, shareholders, employees, agents from copying, showing, distributing and marketing the entire Global e-Ticketing System (GET Programme) or a substantial part of the GET Programme as "i-Ticketing System Solution" and the resulting damages to be assessed for the infringement of copyright.
On 22 April 2005, the Defendants filed a statement of defence and counter claim for, among others, special damages of RM903,690.00. Global Soft had subsequently on 17 May 2005 replied to the statement of defence and counter claim. The solicitors of Global Soft are of the opinion that the statement of defence and counter claim filed by the Defendants are frivolous and baseless in nature.
On 26 October 2005, Global Soft has filed with the Kuala Lumpur High Court an application to strike out the counter claim of the Defendants on the grounds that it was a frivolous and baseless.                                                                                                                                                             </t>
  </si>
  <si>
    <t>Earnings per share was calculated based on net profit for the period and the weighted average number of shares in issue during the financial period.</t>
  </si>
  <si>
    <t>B 14</t>
  </si>
  <si>
    <t>AUTHORISATION FOR ISSUE</t>
  </si>
  <si>
    <t>The interim financial statements were authorised for issue by the Board of Directors in accorance with a resolution of the directors on 29 May 2006.</t>
  </si>
  <si>
    <t>INCOME TAX EXPENSE</t>
  </si>
  <si>
    <t>PROFIT FOR THE PERIOD</t>
  </si>
  <si>
    <t>ATTRIBUTABLE TO:</t>
  </si>
  <si>
    <t xml:space="preserve">EQUITY HOLDERS OF THE </t>
  </si>
  <si>
    <t xml:space="preserve">  PARENT</t>
  </si>
  <si>
    <t>Profit attributable to ordinary equity</t>
  </si>
  <si>
    <t xml:space="preserve">  holders of the parent (RM)</t>
  </si>
  <si>
    <t>TOTAL EQUITY</t>
  </si>
  <si>
    <t>Net assets per share attributable to ordinary equity</t>
  </si>
  <si>
    <t>As restated</t>
  </si>
  <si>
    <t>Adjusted for Bonus Issue</t>
  </si>
  <si>
    <t xml:space="preserve">Adjusted weighted average number of </t>
  </si>
  <si>
    <t>The unaudited Condensed Consolidated Income Statements should be read in conjunction with the audited consolidated financial statements for the financial year ended 31 December 2005 and the accompanying explanatory notes attached to the interim financial statements.</t>
  </si>
  <si>
    <t>The unaudited Condensed Consolidated Balance Sheet should be read in conjunction with the audited consolidated financial statements for the financial year ended 31 December 2005 and the accompanying explanatory notes attached to the interim financial statements.</t>
  </si>
  <si>
    <t>3 months period ended 31 March 2006</t>
  </si>
  <si>
    <t>The unaudited Condensed Consolidated Statement of Changes in Equity should be read in conjunction with the audited consolidated financial statements for the financial year ended 31 December 2005 and the accompanying explanatory notes attached to the interim financial statements.</t>
  </si>
  <si>
    <t>Depreciation of property, plant and equipment</t>
  </si>
  <si>
    <t>Cash From/(Used in) Operations</t>
  </si>
  <si>
    <t xml:space="preserve">Net Cash From/(Used in) Operating Activities </t>
  </si>
  <si>
    <t>Net Cash From/(Used in) Financing Activities</t>
  </si>
  <si>
    <t>The unaudited Condensed Consolidated Cash Flow Statements should be read in conjunction with the audited consolidated financial statements for the financial year ended 31 December 2005 and the accompanying explanatory notes attached to the interim financial statements.</t>
  </si>
  <si>
    <t>Under the transitional provisions of FRS 2, this FRS must be applied to share options that were granted after 31 December 2004 and had not yet vested on 1 January 2006. The application is retrospective and accordingly, the comparative amounts as at 31 December 2005 are restated and the opening balance of retained earnings as at 1 January 2006 has been adjusted, as disclosed below:-</t>
  </si>
  <si>
    <t>The Company operates an entity-settled, share-based compensation plan for the employees of the Group, Global Soft Employees' Share Options Scheme ("ESOS"). Prior to 1 January 2006, no compensation expense was recognised in profit or loss for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Black-Scholes model. At every balance sheet date, the Group revises its estimates of the number of share options that are expected to vest by the vesting date. Any revision of this estimate is included in profit or loss and a corresponding adjustment to equity over the remaining vesting period.</t>
  </si>
  <si>
    <t>Save as disclosed as follows, there were no other issuance and repayment of debt and equity securities, share buy-backs, share cancellation, shares held as treasury shares or resale of treasury shares for the current financial quarter ended 31 March 2006.</t>
  </si>
  <si>
    <t>The Group does not have any borrowings or debt securities as at 31 March 2006.</t>
  </si>
  <si>
    <t>ordinary shares as above</t>
  </si>
  <si>
    <t>Effect of dilution - ESOS</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</si>
</sst>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quot;/&quot;mm&quot;/&quot;yyyy"/>
    <numFmt numFmtId="165" formatCode="dd&quot;-&quot;mm&quot;-&quot;yyyy"/>
    <numFmt numFmtId="166" formatCode="#,##0.0_);\(#,##0.0\)"/>
    <numFmt numFmtId="167" formatCode="#,##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quot;RM&quot;#,##0;\-&quot;RM&quot;#,##0"/>
    <numFmt numFmtId="177" formatCode="&quot;RM&quot;#,##0;[Red]\-&quot;RM&quot;#,##0"/>
    <numFmt numFmtId="178" formatCode="&quot;RM&quot;#,##0.00;\-&quot;RM&quot;#,##0.00"/>
    <numFmt numFmtId="179" formatCode="&quot;RM&quot;#,##0.00;[Red]\-&quot;RM&quot;#,##0.00"/>
    <numFmt numFmtId="180" formatCode="_-&quot;RM&quot;* #,##0_-;\-&quot;RM&quot;* #,##0_-;_-&quot;RM&quot;* &quot;-&quot;_-;_-@_-"/>
    <numFmt numFmtId="181" formatCode="_-&quot;RM&quot;* #,##0.00_-;\-&quot;RM&quot;* #,##0.00_-;_-&quot;RM&quot;* &quot;-&quot;??_-;_-@_-"/>
    <numFmt numFmtId="182" formatCode="&quot;RM&quot;#,##0_);\(&quot;RM&quot;#,##0\)"/>
    <numFmt numFmtId="183" formatCode="&quot;RM&quot;#,##0_);[Red]\(&quot;RM&quot;#,##0\)"/>
    <numFmt numFmtId="184" formatCode="&quot;RM&quot;#,##0.00_);\(&quot;RM&quot;#,##0.00\)"/>
    <numFmt numFmtId="185" formatCode="&quot;RM&quot;#,##0.00_);[Red]\(&quot;RM&quot;#,##0.00\)"/>
    <numFmt numFmtId="186" formatCode="_(&quot;RM&quot;* #,##0_);_(&quot;RM&quot;* \(#,##0\);_(&quot;RM&quot;* &quot;-&quot;_);_(@_)"/>
    <numFmt numFmtId="187" formatCode="_(&quot;RM&quot;* #,##0.00_);_(&quot;RM&quot;* \(#,##0.00\);_(&quot;RM&quot;* &quot;-&quot;??_);_(@_)"/>
    <numFmt numFmtId="188" formatCode="_-* #,##0.0_-;\-* #,##0.0_-;_-* &quot;-&quot;??_-;_-@_-"/>
    <numFmt numFmtId="189" formatCode="_-* #,##0_-;\-* #,##0_-;_-* &quot;-&quot;??_-;_-@_-"/>
    <numFmt numFmtId="190" formatCode="_(* #,##0.0_);_(* \(#,##0.0\);_(* &quot;-&quot;??_);_(@_)"/>
    <numFmt numFmtId="191" formatCode="_(* #,##0_);_(* \(#,##0\);_(* &quot;-&quot;??_);_(@_)"/>
    <numFmt numFmtId="192" formatCode="_(&quot;$&quot;* #,##0.00000_);_(&quot;$&quot;* \(#,##0.00000\);_(&quot;$&quot;* &quot;-&quot;??_);_(@_)"/>
    <numFmt numFmtId="193" formatCode="\(\i\)"/>
    <numFmt numFmtId="194" formatCode="d&quot;/&quot;m&quot;/&quot;yyyy"/>
    <numFmt numFmtId="195" formatCode="0.000"/>
    <numFmt numFmtId="196" formatCode="0.0"/>
    <numFmt numFmtId="197" formatCode="#,##0.0000_);\(#,##0.0000\)"/>
    <numFmt numFmtId="198" formatCode="#,##0.0000000000000_);\(#,##0.0000000000000\)"/>
    <numFmt numFmtId="199" formatCode="0_);\(0\)"/>
  </numFmts>
  <fonts count="11">
    <font>
      <sz val="10"/>
      <color indexed="8"/>
      <name val="MS Sans Serif"/>
      <family val="0"/>
    </font>
    <font>
      <sz val="8"/>
      <color indexed="8"/>
      <name val="Arial Narrow"/>
      <family val="0"/>
    </font>
    <font>
      <u val="single"/>
      <sz val="10"/>
      <color indexed="36"/>
      <name val="MS Sans Serif"/>
      <family val="0"/>
    </font>
    <font>
      <u val="single"/>
      <sz val="10"/>
      <color indexed="12"/>
      <name val="MS Sans Serif"/>
      <family val="0"/>
    </font>
    <font>
      <sz val="10"/>
      <name val="Arial"/>
      <family val="0"/>
    </font>
    <font>
      <sz val="10"/>
      <color indexed="8"/>
      <name val="Times New Roman"/>
      <family val="1"/>
    </font>
    <font>
      <b/>
      <sz val="10"/>
      <color indexed="8"/>
      <name val="Times New Roman"/>
      <family val="1"/>
    </font>
    <font>
      <sz val="10"/>
      <name val="Times New Roman"/>
      <family val="1"/>
    </font>
    <font>
      <b/>
      <sz val="10"/>
      <name val="Times New Roman"/>
      <family val="1"/>
    </font>
    <font>
      <sz val="10"/>
      <color indexed="10"/>
      <name val="Times New Roman"/>
      <family val="1"/>
    </font>
    <font>
      <sz val="11"/>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lignment/>
      <protection/>
    </xf>
  </cellStyleXfs>
  <cellXfs count="198">
    <xf numFmtId="0" fontId="0" fillId="0" borderId="0" xfId="0" applyAlignment="1">
      <alignment/>
    </xf>
    <xf numFmtId="0" fontId="0" fillId="0" borderId="0" xfId="0" applyAlignment="1">
      <alignment vertical="center"/>
    </xf>
    <xf numFmtId="0" fontId="1" fillId="0" borderId="0" xfId="0" applyAlignment="1">
      <alignment horizontal="left" vertical="center"/>
    </xf>
    <xf numFmtId="3" fontId="1" fillId="0" borderId="0" xfId="0" applyAlignment="1">
      <alignment horizontal="left" vertical="center"/>
    </xf>
    <xf numFmtId="0" fontId="1" fillId="0" borderId="0" xfId="0" applyAlignment="1">
      <alignment horizontal="center" vertical="center"/>
    </xf>
    <xf numFmtId="164" fontId="1" fillId="0" borderId="0" xfId="0" applyAlignment="1">
      <alignment vertical="center"/>
    </xf>
    <xf numFmtId="37" fontId="5" fillId="0" borderId="0" xfId="0" applyNumberFormat="1" applyFont="1" applyFill="1" applyBorder="1" applyAlignment="1" applyProtection="1">
      <alignment vertical="center"/>
      <protection/>
    </xf>
    <xf numFmtId="39" fontId="5" fillId="0" borderId="0" xfId="0" applyNumberFormat="1" applyFont="1" applyFill="1" applyBorder="1" applyAlignment="1" applyProtection="1">
      <alignment vertical="center"/>
      <protection/>
    </xf>
    <xf numFmtId="37" fontId="5" fillId="0" borderId="1" xfId="0" applyNumberFormat="1" applyFont="1" applyFill="1" applyBorder="1" applyAlignment="1" applyProtection="1">
      <alignment vertical="center"/>
      <protection/>
    </xf>
    <xf numFmtId="37" fontId="5" fillId="0" borderId="0" xfId="0" applyNumberFormat="1" applyFont="1" applyFill="1" applyAlignment="1">
      <alignment/>
    </xf>
    <xf numFmtId="37" fontId="5" fillId="0" borderId="1" xfId="0" applyNumberFormat="1" applyFont="1" applyFill="1" applyBorder="1" applyAlignment="1">
      <alignment/>
    </xf>
    <xf numFmtId="0" fontId="6" fillId="0" borderId="0" xfId="0" applyFont="1" applyFill="1" applyAlignment="1">
      <alignment/>
    </xf>
    <xf numFmtId="0" fontId="5" fillId="0" borderId="0" xfId="0" applyFont="1" applyFill="1" applyAlignment="1">
      <alignment/>
    </xf>
    <xf numFmtId="0" fontId="8" fillId="0" borderId="0" xfId="0" applyFont="1" applyFill="1" applyAlignment="1">
      <alignment horizontal="center"/>
    </xf>
    <xf numFmtId="0" fontId="7" fillId="0" borderId="0" xfId="17" applyFont="1" applyFill="1" applyAlignment="1">
      <alignment horizontal="left"/>
      <protection/>
    </xf>
    <xf numFmtId="0" fontId="7" fillId="0" borderId="0" xfId="0" applyFont="1" applyFill="1" applyAlignment="1">
      <alignment horizontal="center"/>
    </xf>
    <xf numFmtId="0" fontId="7" fillId="0" borderId="0" xfId="0" applyFont="1" applyFill="1" applyAlignment="1">
      <alignment/>
    </xf>
    <xf numFmtId="0" fontId="7" fillId="0" borderId="0" xfId="17" applyFont="1" applyFill="1">
      <alignment/>
      <protection/>
    </xf>
    <xf numFmtId="0" fontId="8" fillId="0" borderId="0" xfId="0" applyFont="1" applyFill="1" applyAlignment="1">
      <alignment/>
    </xf>
    <xf numFmtId="0" fontId="8" fillId="0" borderId="0" xfId="17" applyFont="1" applyFill="1" applyAlignment="1">
      <alignment horizontal="left"/>
      <protection/>
    </xf>
    <xf numFmtId="0" fontId="8" fillId="0" borderId="0" xfId="0" applyFont="1" applyFill="1" applyAlignment="1">
      <alignment horizontal="left"/>
    </xf>
    <xf numFmtId="0" fontId="8" fillId="0" borderId="0" xfId="0" applyFont="1" applyFill="1" applyAlignment="1">
      <alignment horizontal="justify" vertical="top"/>
    </xf>
    <xf numFmtId="0" fontId="7" fillId="0" borderId="0" xfId="0" applyFont="1" applyFill="1" applyAlignment="1">
      <alignment horizontal="justify" vertical="top"/>
    </xf>
    <xf numFmtId="0" fontId="8" fillId="0" borderId="0" xfId="17" applyFont="1" applyFill="1">
      <alignment/>
      <protection/>
    </xf>
    <xf numFmtId="0" fontId="7" fillId="0" borderId="0" xfId="0" applyFont="1" applyFill="1" applyAlignment="1">
      <alignment horizontal="justify" vertical="top" wrapText="1"/>
    </xf>
    <xf numFmtId="0" fontId="5" fillId="0" borderId="0" xfId="0" applyFont="1" applyFill="1" applyAlignment="1">
      <alignment horizontal="justify" vertical="top" wrapText="1"/>
    </xf>
    <xf numFmtId="0" fontId="8" fillId="0" borderId="0" xfId="0" applyFont="1" applyFill="1" applyAlignment="1">
      <alignment vertical="top"/>
    </xf>
    <xf numFmtId="0" fontId="8" fillId="0" borderId="0" xfId="0" applyFont="1" applyFill="1" applyAlignment="1">
      <alignment horizontal="justify" vertical="justify"/>
    </xf>
    <xf numFmtId="0" fontId="7" fillId="0" borderId="0" xfId="0" applyFont="1" applyFill="1" applyAlignment="1">
      <alignment/>
    </xf>
    <xf numFmtId="0" fontId="8" fillId="0" borderId="0" xfId="0" applyFont="1" applyFill="1" applyAlignment="1" quotePrefix="1">
      <alignment horizontal="center"/>
    </xf>
    <xf numFmtId="0" fontId="7" fillId="0" borderId="0" xfId="0" applyFont="1" applyFill="1" applyAlignment="1">
      <alignment vertical="top"/>
    </xf>
    <xf numFmtId="0" fontId="8" fillId="0" borderId="0" xfId="0" applyFont="1" applyFill="1" applyAlignment="1">
      <alignment/>
    </xf>
    <xf numFmtId="0" fontId="7" fillId="0" borderId="0" xfId="0" applyFont="1" applyFill="1" applyAlignment="1">
      <alignment horizontal="center" vertical="top"/>
    </xf>
    <xf numFmtId="0" fontId="7" fillId="0" borderId="0" xfId="0" applyFont="1" applyFill="1" applyAlignment="1">
      <alignment horizontal="justify" vertical="justify"/>
    </xf>
    <xf numFmtId="0" fontId="7" fillId="0" borderId="0" xfId="0" applyFont="1" applyFill="1" applyAlignment="1">
      <alignment horizontal="justify"/>
    </xf>
    <xf numFmtId="0" fontId="5" fillId="0" borderId="0" xfId="0" applyFont="1" applyFill="1" applyAlignment="1">
      <alignment/>
    </xf>
    <xf numFmtId="0" fontId="8" fillId="0" borderId="0" xfId="17" applyFont="1" applyFill="1" applyAlignment="1">
      <alignment horizontal="center"/>
      <protection/>
    </xf>
    <xf numFmtId="0" fontId="6" fillId="0" borderId="0" xfId="0" applyFont="1" applyFill="1" applyAlignment="1">
      <alignment/>
    </xf>
    <xf numFmtId="0" fontId="9" fillId="0" borderId="0" xfId="0" applyFont="1" applyFill="1" applyAlignment="1">
      <alignment vertical="top" wrapText="1"/>
    </xf>
    <xf numFmtId="0" fontId="7" fillId="0" borderId="0" xfId="0" applyFont="1" applyFill="1" applyBorder="1" applyAlignment="1">
      <alignment horizontal="center"/>
    </xf>
    <xf numFmtId="0" fontId="5" fillId="0" borderId="0" xfId="0" applyFont="1" applyFill="1" applyBorder="1" applyAlignment="1">
      <alignment vertical="top"/>
    </xf>
    <xf numFmtId="0" fontId="7" fillId="0" borderId="0" xfId="17" applyFont="1" applyFill="1" applyBorder="1" applyAlignment="1">
      <alignment/>
      <protection/>
    </xf>
    <xf numFmtId="0" fontId="7" fillId="0" borderId="0" xfId="17" applyFont="1" applyFill="1" applyBorder="1">
      <alignment/>
      <protection/>
    </xf>
    <xf numFmtId="0" fontId="6" fillId="0" borderId="0" xfId="0" applyFont="1" applyFill="1" applyBorder="1" applyAlignment="1">
      <alignment horizontal="right" vertical="top"/>
    </xf>
    <xf numFmtId="0" fontId="7" fillId="0" borderId="0" xfId="17" applyFont="1" applyFill="1" applyBorder="1" applyAlignment="1">
      <alignment horizontal="right"/>
      <protection/>
    </xf>
    <xf numFmtId="3" fontId="5" fillId="0" borderId="0" xfId="0" applyNumberFormat="1" applyFont="1" applyFill="1" applyBorder="1" applyAlignment="1">
      <alignment vertical="top"/>
    </xf>
    <xf numFmtId="3" fontId="5" fillId="0" borderId="0" xfId="17" applyNumberFormat="1" applyFont="1" applyFill="1" applyBorder="1" applyAlignment="1" applyProtection="1">
      <alignment vertical="center"/>
      <protection/>
    </xf>
    <xf numFmtId="0" fontId="5" fillId="0" borderId="1" xfId="0" applyFont="1" applyFill="1" applyBorder="1" applyAlignment="1">
      <alignment vertical="top"/>
    </xf>
    <xf numFmtId="0" fontId="7" fillId="0" borderId="1" xfId="17" applyFont="1" applyFill="1" applyBorder="1">
      <alignment/>
      <protection/>
    </xf>
    <xf numFmtId="3" fontId="5" fillId="0" borderId="1" xfId="17" applyNumberFormat="1" applyFont="1" applyFill="1" applyBorder="1" applyAlignment="1" applyProtection="1">
      <alignment vertical="center"/>
      <protection/>
    </xf>
    <xf numFmtId="3" fontId="7" fillId="0" borderId="2" xfId="17" applyNumberFormat="1" applyFont="1" applyFill="1" applyBorder="1">
      <alignment/>
      <protection/>
    </xf>
    <xf numFmtId="3" fontId="7" fillId="0" borderId="0" xfId="17" applyNumberFormat="1" applyFont="1" applyFill="1" applyBorder="1">
      <alignment/>
      <protection/>
    </xf>
    <xf numFmtId="0" fontId="7" fillId="0" borderId="0" xfId="0" applyFont="1" applyFill="1" applyAlignment="1">
      <alignment horizontal="right"/>
    </xf>
    <xf numFmtId="0" fontId="5" fillId="0" borderId="0" xfId="0" applyFont="1" applyFill="1" applyAlignment="1">
      <alignment horizontal="right"/>
    </xf>
    <xf numFmtId="0" fontId="7" fillId="0" borderId="1" xfId="0" applyFont="1" applyFill="1" applyBorder="1" applyAlignment="1">
      <alignment horizontal="right"/>
    </xf>
    <xf numFmtId="0" fontId="6" fillId="0" borderId="0" xfId="0" applyFont="1" applyFill="1" applyAlignment="1">
      <alignment horizontal="right"/>
    </xf>
    <xf numFmtId="37" fontId="5" fillId="0" borderId="0" xfId="0" applyNumberFormat="1" applyFont="1" applyFill="1" applyBorder="1" applyAlignment="1" applyProtection="1">
      <alignment horizontal="right" vertical="center"/>
      <protection/>
    </xf>
    <xf numFmtId="0" fontId="6"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37" fontId="5" fillId="0" borderId="0" xfId="0" applyNumberFormat="1" applyFont="1" applyFill="1" applyBorder="1" applyAlignment="1" applyProtection="1">
      <alignment horizontal="centerContinuous" vertical="center"/>
      <protection/>
    </xf>
    <xf numFmtId="37" fontId="5" fillId="0" borderId="0" xfId="0" applyNumberFormat="1" applyFont="1" applyFill="1" applyAlignment="1">
      <alignment horizontal="centerContinuous"/>
    </xf>
    <xf numFmtId="0" fontId="5" fillId="0" borderId="1" xfId="0" applyFont="1" applyFill="1" applyBorder="1" applyAlignment="1">
      <alignment horizontal="centerContinuous"/>
    </xf>
    <xf numFmtId="37" fontId="5" fillId="0" borderId="0" xfId="0" applyNumberFormat="1" applyFont="1" applyFill="1" applyBorder="1" applyAlignment="1" applyProtection="1" quotePrefix="1">
      <alignment horizontal="right" vertical="center"/>
      <protection/>
    </xf>
    <xf numFmtId="0" fontId="5" fillId="0" borderId="0" xfId="0" applyNumberFormat="1" applyFont="1" applyFill="1" applyBorder="1" applyAlignment="1" applyProtection="1">
      <alignment horizontal="right" vertical="center"/>
      <protection/>
    </xf>
    <xf numFmtId="0" fontId="5" fillId="0" borderId="0" xfId="0" applyFont="1" applyFill="1" applyAlignment="1">
      <alignment vertical="center"/>
    </xf>
    <xf numFmtId="37" fontId="5" fillId="0" borderId="0" xfId="0" applyNumberFormat="1" applyFont="1" applyFill="1" applyBorder="1" applyAlignment="1">
      <alignment/>
    </xf>
    <xf numFmtId="37" fontId="6" fillId="0" borderId="0" xfId="0" applyNumberFormat="1" applyFont="1" applyFill="1" applyAlignment="1">
      <alignment/>
    </xf>
    <xf numFmtId="0" fontId="6" fillId="0" borderId="0" xfId="0" applyFont="1" applyFill="1" applyAlignment="1">
      <alignment horizontal="left" vertical="center"/>
    </xf>
    <xf numFmtId="37" fontId="6" fillId="0" borderId="0" xfId="0" applyNumberFormat="1" applyFont="1" applyFill="1" applyBorder="1" applyAlignment="1" applyProtection="1">
      <alignment vertical="center"/>
      <protection/>
    </xf>
    <xf numFmtId="39" fontId="6" fillId="0" borderId="0" xfId="0" applyNumberFormat="1" applyFont="1" applyFill="1" applyBorder="1" applyAlignment="1" applyProtection="1">
      <alignment vertical="center"/>
      <protection/>
    </xf>
    <xf numFmtId="37" fontId="5" fillId="0" borderId="0" xfId="0" applyNumberFormat="1" applyFont="1" applyFill="1" applyBorder="1" applyAlignment="1" applyProtection="1">
      <alignment horizontal="center" vertical="center"/>
      <protection/>
    </xf>
    <xf numFmtId="39" fontId="5" fillId="0" borderId="0" xfId="0" applyNumberFormat="1" applyFont="1" applyFill="1" applyBorder="1" applyAlignment="1" applyProtection="1">
      <alignment horizontal="center" vertical="center"/>
      <protection/>
    </xf>
    <xf numFmtId="39" fontId="6"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center"/>
    </xf>
    <xf numFmtId="37" fontId="5" fillId="0" borderId="1" xfId="0" applyNumberFormat="1" applyFont="1" applyFill="1" applyBorder="1" applyAlignment="1" applyProtection="1" quotePrefix="1">
      <alignment horizontal="right" vertical="center"/>
      <protection/>
    </xf>
    <xf numFmtId="37" fontId="5" fillId="0" borderId="1" xfId="0" applyNumberFormat="1" applyFont="1" applyFill="1" applyBorder="1" applyAlignment="1" applyProtection="1" quotePrefix="1">
      <alignment horizontal="center" vertical="center"/>
      <protection/>
    </xf>
    <xf numFmtId="39" fontId="5" fillId="0" borderId="1" xfId="0" applyNumberFormat="1" applyFont="1" applyFill="1" applyBorder="1" applyAlignment="1" applyProtection="1" quotePrefix="1">
      <alignment horizontal="center" vertical="center"/>
      <protection/>
    </xf>
    <xf numFmtId="15" fontId="5" fillId="0" borderId="1" xfId="0" applyNumberFormat="1" applyFont="1" applyFill="1" applyBorder="1" applyAlignment="1" quotePrefix="1">
      <alignment horizontal="center"/>
    </xf>
    <xf numFmtId="37" fontId="5" fillId="0" borderId="0" xfId="0" applyNumberFormat="1" applyFont="1" applyFill="1" applyBorder="1" applyAlignment="1" applyProtection="1" quotePrefix="1">
      <alignment horizontal="center" vertical="center"/>
      <protection/>
    </xf>
    <xf numFmtId="39" fontId="5" fillId="0" borderId="0" xfId="0" applyNumberFormat="1" applyFont="1" applyFill="1" applyBorder="1" applyAlignment="1" applyProtection="1" quotePrefix="1">
      <alignment horizontal="center" vertical="center"/>
      <protection/>
    </xf>
    <xf numFmtId="39" fontId="5" fillId="0" borderId="1" xfId="0" applyNumberFormat="1" applyFont="1" applyFill="1" applyBorder="1" applyAlignment="1" applyProtection="1">
      <alignment horizontal="center" vertical="center"/>
      <protection/>
    </xf>
    <xf numFmtId="0" fontId="5" fillId="0" borderId="1" xfId="0" applyFont="1" applyFill="1" applyBorder="1" applyAlignment="1">
      <alignment/>
    </xf>
    <xf numFmtId="37" fontId="5" fillId="0" borderId="3" xfId="0" applyNumberFormat="1" applyFont="1" applyFill="1" applyBorder="1" applyAlignment="1" applyProtection="1">
      <alignment vertical="center"/>
      <protection/>
    </xf>
    <xf numFmtId="39" fontId="5" fillId="0" borderId="0" xfId="0" applyNumberFormat="1" applyFont="1" applyFill="1" applyAlignment="1">
      <alignment/>
    </xf>
    <xf numFmtId="37" fontId="5" fillId="0" borderId="3" xfId="0" applyNumberFormat="1" applyFont="1" applyFill="1" applyBorder="1" applyAlignment="1">
      <alignment/>
    </xf>
    <xf numFmtId="37" fontId="7" fillId="0" borderId="4" xfId="0" applyNumberFormat="1" applyFont="1" applyFill="1" applyBorder="1" applyAlignment="1" applyProtection="1">
      <alignment vertical="center"/>
      <protection/>
    </xf>
    <xf numFmtId="37" fontId="5" fillId="0" borderId="4" xfId="0" applyNumberFormat="1" applyFont="1" applyFill="1" applyBorder="1" applyAlignment="1" applyProtection="1">
      <alignment vertical="center"/>
      <protection/>
    </xf>
    <xf numFmtId="39" fontId="5" fillId="0" borderId="4" xfId="0" applyNumberFormat="1" applyFont="1" applyFill="1" applyBorder="1" applyAlignment="1" applyProtection="1">
      <alignment horizontal="center" vertical="center"/>
      <protection/>
    </xf>
    <xf numFmtId="37" fontId="7" fillId="0" borderId="1" xfId="0" applyNumberFormat="1" applyFont="1" applyFill="1" applyBorder="1" applyAlignment="1">
      <alignment/>
    </xf>
    <xf numFmtId="0" fontId="6" fillId="0" borderId="0" xfId="0" applyFont="1" applyFill="1" applyAlignment="1">
      <alignment horizontal="center" vertical="center"/>
    </xf>
    <xf numFmtId="37" fontId="5" fillId="0" borderId="2" xfId="0" applyNumberFormat="1" applyFont="1" applyFill="1" applyBorder="1" applyAlignment="1">
      <alignment/>
    </xf>
    <xf numFmtId="0" fontId="5" fillId="0" borderId="0" xfId="0" applyFont="1" applyFill="1" applyBorder="1" applyAlignment="1">
      <alignment/>
    </xf>
    <xf numFmtId="37" fontId="5" fillId="0" borderId="5" xfId="0" applyNumberFormat="1" applyFont="1" applyFill="1" applyBorder="1" applyAlignment="1">
      <alignment/>
    </xf>
    <xf numFmtId="0" fontId="5" fillId="0" borderId="0" xfId="0" applyFont="1" applyFill="1" applyAlignment="1">
      <alignment horizontal="justify"/>
    </xf>
    <xf numFmtId="0" fontId="5" fillId="0" borderId="0" xfId="0" applyFont="1" applyFill="1" applyAlignment="1">
      <alignment horizontal="justify" vertical="top"/>
    </xf>
    <xf numFmtId="3" fontId="5" fillId="0" borderId="0" xfId="0" applyNumberFormat="1" applyFont="1" applyFill="1" applyBorder="1" applyAlignment="1" applyProtection="1">
      <alignment vertical="center"/>
      <protection/>
    </xf>
    <xf numFmtId="0" fontId="5" fillId="0" borderId="0" xfId="17" applyFont="1" applyFill="1">
      <alignment/>
      <protection/>
    </xf>
    <xf numFmtId="39" fontId="7" fillId="0" borderId="0" xfId="0" applyNumberFormat="1" applyFont="1" applyFill="1" applyBorder="1" applyAlignment="1" applyProtection="1">
      <alignment vertical="center"/>
      <protection/>
    </xf>
    <xf numFmtId="0" fontId="7" fillId="0" borderId="0" xfId="0" applyFont="1" applyFill="1" applyAlignment="1">
      <alignment horizontal="left" vertical="top"/>
    </xf>
    <xf numFmtId="0" fontId="10" fillId="0" borderId="0" xfId="0" applyFont="1" applyBorder="1" applyAlignment="1">
      <alignment/>
    </xf>
    <xf numFmtId="191" fontId="10" fillId="0" borderId="0" xfId="0" applyNumberFormat="1" applyFont="1" applyBorder="1">
      <alignment vertical="center"/>
    </xf>
    <xf numFmtId="191" fontId="10" fillId="0" borderId="0" xfId="0" applyNumberFormat="1" applyFont="1" applyBorder="1" applyAlignment="1" quotePrefix="1">
      <alignment horizontal="center"/>
    </xf>
    <xf numFmtId="0" fontId="10" fillId="0" borderId="0" xfId="0" applyFont="1" applyBorder="1" applyAlignment="1" quotePrefix="1">
      <alignment horizontal="center"/>
    </xf>
    <xf numFmtId="0" fontId="5" fillId="0" borderId="0" xfId="0" applyFont="1" applyFill="1" applyAlignment="1">
      <alignment horizontal="justify" wrapText="1"/>
    </xf>
    <xf numFmtId="0" fontId="7" fillId="0" borderId="0" xfId="0" applyFont="1" applyAlignment="1">
      <alignment/>
    </xf>
    <xf numFmtId="0" fontId="7" fillId="0" borderId="0" xfId="0" applyFont="1" applyAlignment="1">
      <alignment horizontal="left"/>
    </xf>
    <xf numFmtId="0" fontId="7" fillId="0" borderId="0" xfId="0" applyFont="1" applyAlignment="1">
      <alignment horizontal="center"/>
    </xf>
    <xf numFmtId="191" fontId="7" fillId="0" borderId="0" xfId="0" applyNumberFormat="1" applyFont="1">
      <alignment vertical="center"/>
    </xf>
    <xf numFmtId="191" fontId="7" fillId="0" borderId="2" xfId="0" applyNumberFormat="1" applyFont="1" applyBorder="1">
      <alignment vertical="center"/>
    </xf>
    <xf numFmtId="15" fontId="7" fillId="0" borderId="0" xfId="0" applyNumberFormat="1" applyFont="1" applyAlignment="1" quotePrefix="1">
      <alignment horizontal="center"/>
    </xf>
    <xf numFmtId="0" fontId="6" fillId="0" borderId="6" xfId="0" applyFont="1" applyBorder="1" applyAlignment="1">
      <alignment/>
    </xf>
    <xf numFmtId="0" fontId="6" fillId="0" borderId="3" xfId="0" applyFont="1" applyBorder="1" applyAlignment="1">
      <alignment/>
    </xf>
    <xf numFmtId="0" fontId="6" fillId="0" borderId="6" xfId="0" applyFont="1" applyBorder="1" applyAlignment="1">
      <alignment horizontal="center"/>
    </xf>
    <xf numFmtId="0" fontId="6" fillId="0" borderId="7" xfId="0" applyFont="1" applyBorder="1" applyAlignment="1">
      <alignment horizontal="right"/>
    </xf>
    <xf numFmtId="0" fontId="6" fillId="0" borderId="3" xfId="0" applyFont="1" applyBorder="1" applyAlignment="1">
      <alignment horizontal="right"/>
    </xf>
    <xf numFmtId="0" fontId="6" fillId="0" borderId="6" xfId="0" applyFont="1" applyBorder="1" applyAlignment="1">
      <alignment horizontal="right"/>
    </xf>
    <xf numFmtId="0" fontId="6" fillId="0" borderId="3" xfId="0" applyFont="1" applyFill="1" applyBorder="1" applyAlignment="1">
      <alignment horizontal="right" vertical="top" wrapText="1"/>
    </xf>
    <xf numFmtId="0" fontId="6" fillId="0" borderId="7" xfId="0" applyFont="1" applyFill="1" applyBorder="1" applyAlignment="1">
      <alignment horizontal="right" vertical="top" wrapText="1"/>
    </xf>
    <xf numFmtId="0" fontId="6" fillId="0" borderId="8" xfId="0" applyFont="1" applyBorder="1" applyAlignment="1">
      <alignment/>
    </xf>
    <xf numFmtId="0" fontId="6" fillId="0" borderId="0" xfId="0" applyFont="1" applyBorder="1" applyAlignment="1">
      <alignment/>
    </xf>
    <xf numFmtId="0" fontId="6" fillId="0" borderId="8" xfId="0" applyFont="1" applyBorder="1" applyAlignment="1">
      <alignment horizontal="center"/>
    </xf>
    <xf numFmtId="0" fontId="6" fillId="0" borderId="9" xfId="0" applyFont="1" applyBorder="1" applyAlignment="1">
      <alignment horizontal="right"/>
    </xf>
    <xf numFmtId="0" fontId="6" fillId="0" borderId="0" xfId="0" applyFont="1" applyBorder="1" applyAlignment="1">
      <alignment horizontal="right"/>
    </xf>
    <xf numFmtId="0" fontId="6" fillId="0" borderId="8" xfId="0" applyFont="1" applyBorder="1" applyAlignment="1">
      <alignment horizontal="right"/>
    </xf>
    <xf numFmtId="0" fontId="6" fillId="0" borderId="0" xfId="0" applyFont="1" applyFill="1" applyBorder="1" applyAlignment="1">
      <alignment horizontal="right" vertical="top" wrapText="1"/>
    </xf>
    <xf numFmtId="0" fontId="6" fillId="0" borderId="9" xfId="0" applyFont="1" applyFill="1" applyBorder="1" applyAlignment="1">
      <alignment horizontal="right" vertical="top" wrapText="1"/>
    </xf>
    <xf numFmtId="0" fontId="6" fillId="0" borderId="10" xfId="0" applyFont="1" applyBorder="1" applyAlignment="1">
      <alignment/>
    </xf>
    <xf numFmtId="0" fontId="6" fillId="0" borderId="1" xfId="0" applyFont="1" applyBorder="1" applyAlignment="1">
      <alignment/>
    </xf>
    <xf numFmtId="0" fontId="6" fillId="0" borderId="10" xfId="0" applyFont="1" applyBorder="1" applyAlignment="1">
      <alignment horizontal="center"/>
    </xf>
    <xf numFmtId="0" fontId="6" fillId="0" borderId="11" xfId="0" applyFont="1" applyBorder="1" applyAlignment="1">
      <alignment horizontal="right"/>
    </xf>
    <xf numFmtId="0" fontId="6" fillId="0" borderId="1" xfId="0" applyFont="1" applyBorder="1" applyAlignment="1">
      <alignment horizontal="right"/>
    </xf>
    <xf numFmtId="0" fontId="6" fillId="0" borderId="10" xfId="0" applyFont="1" applyBorder="1" applyAlignment="1" quotePrefix="1">
      <alignment horizontal="right"/>
    </xf>
    <xf numFmtId="0" fontId="6" fillId="0" borderId="1" xfId="0" applyFont="1" applyFill="1" applyBorder="1" applyAlignment="1">
      <alignment horizontal="right" vertical="top" wrapText="1"/>
    </xf>
    <xf numFmtId="0" fontId="6" fillId="0" borderId="11" xfId="0" applyFont="1" applyFill="1" applyBorder="1" applyAlignment="1">
      <alignment horizontal="right" vertical="top" wrapText="1"/>
    </xf>
    <xf numFmtId="0" fontId="5" fillId="0" borderId="8" xfId="0" applyFont="1" applyBorder="1" applyAlignment="1">
      <alignment/>
    </xf>
    <xf numFmtId="0" fontId="5" fillId="0" borderId="0" xfId="0" applyFont="1" applyBorder="1" applyAlignment="1">
      <alignment/>
    </xf>
    <xf numFmtId="191" fontId="5" fillId="0" borderId="8" xfId="0" applyNumberFormat="1" applyFont="1" applyBorder="1">
      <alignment vertical="center"/>
    </xf>
    <xf numFmtId="191" fontId="5" fillId="0" borderId="9" xfId="0" applyNumberFormat="1" applyFont="1" applyBorder="1" applyAlignment="1">
      <alignment horizontal="right" vertical="center"/>
    </xf>
    <xf numFmtId="191" fontId="5" fillId="0" borderId="0" xfId="0" applyNumberFormat="1" applyFont="1" applyBorder="1" applyAlignment="1">
      <alignment horizontal="right" vertical="center"/>
    </xf>
    <xf numFmtId="0" fontId="5" fillId="0" borderId="8" xfId="0" applyFont="1" applyBorder="1" applyAlignment="1" quotePrefix="1">
      <alignment horizontal="right"/>
    </xf>
    <xf numFmtId="191" fontId="5" fillId="0" borderId="0" xfId="0" applyNumberFormat="1" applyFont="1" applyFill="1" applyBorder="1" applyAlignment="1">
      <alignment horizontal="right" vertical="top" wrapText="1"/>
    </xf>
    <xf numFmtId="196" fontId="5" fillId="0" borderId="9" xfId="0" applyNumberFormat="1" applyFont="1" applyFill="1" applyBorder="1" applyAlignment="1">
      <alignment horizontal="right" vertical="top" wrapText="1"/>
    </xf>
    <xf numFmtId="0" fontId="5" fillId="0" borderId="10" xfId="0" applyFont="1" applyBorder="1" applyAlignment="1">
      <alignment/>
    </xf>
    <xf numFmtId="0" fontId="5" fillId="0" borderId="1" xfId="0" applyFont="1" applyBorder="1" applyAlignment="1">
      <alignment/>
    </xf>
    <xf numFmtId="191" fontId="5" fillId="0" borderId="10" xfId="0" applyNumberFormat="1" applyFont="1" applyBorder="1">
      <alignment vertical="center"/>
    </xf>
    <xf numFmtId="191" fontId="5" fillId="0" borderId="11" xfId="0" applyNumberFormat="1" applyFont="1" applyBorder="1" applyAlignment="1">
      <alignment horizontal="right" vertical="center"/>
    </xf>
    <xf numFmtId="191" fontId="5" fillId="0" borderId="1" xfId="0" applyNumberFormat="1" applyFont="1" applyBorder="1" applyAlignment="1">
      <alignment horizontal="right" vertical="center"/>
    </xf>
    <xf numFmtId="0" fontId="5" fillId="0" borderId="10" xfId="0" applyFont="1" applyBorder="1" applyAlignment="1" quotePrefix="1">
      <alignment horizontal="right"/>
    </xf>
    <xf numFmtId="191" fontId="5" fillId="0" borderId="1" xfId="0" applyNumberFormat="1" applyFont="1" applyFill="1" applyBorder="1" applyAlignment="1">
      <alignment horizontal="right" vertical="top" wrapText="1"/>
    </xf>
    <xf numFmtId="196" fontId="5" fillId="0" borderId="11" xfId="0" applyNumberFormat="1" applyFont="1" applyFill="1" applyBorder="1" applyAlignment="1">
      <alignment horizontal="right" vertical="top" wrapText="1"/>
    </xf>
    <xf numFmtId="37" fontId="7" fillId="0" borderId="0" xfId="0" applyNumberFormat="1" applyFont="1" applyFill="1" applyAlignment="1">
      <alignment/>
    </xf>
    <xf numFmtId="37" fontId="7" fillId="0" borderId="0" xfId="0" applyNumberFormat="1" applyFont="1" applyFill="1" applyBorder="1" applyAlignment="1" applyProtection="1">
      <alignment vertical="center"/>
      <protection/>
    </xf>
    <xf numFmtId="39" fontId="7" fillId="0" borderId="0" xfId="0" applyNumberFormat="1" applyFont="1" applyFill="1" applyBorder="1" applyAlignment="1" applyProtection="1">
      <alignment horizontal="center" vertical="center"/>
      <protection/>
    </xf>
    <xf numFmtId="0" fontId="7" fillId="0" borderId="0" xfId="0" applyFont="1" applyFill="1" applyAlignment="1">
      <alignment vertical="center"/>
    </xf>
    <xf numFmtId="37" fontId="7" fillId="0" borderId="4" xfId="0" applyNumberFormat="1" applyFont="1" applyFill="1" applyBorder="1" applyAlignment="1">
      <alignment/>
    </xf>
    <xf numFmtId="37" fontId="7" fillId="0" borderId="2" xfId="0" applyNumberFormat="1" applyFont="1" applyFill="1" applyBorder="1" applyAlignment="1" applyProtection="1">
      <alignment vertical="center"/>
      <protection/>
    </xf>
    <xf numFmtId="0" fontId="7" fillId="0" borderId="0" xfId="0" applyFont="1" applyFill="1" applyAlignment="1">
      <alignment horizontal="left" vertical="center"/>
    </xf>
    <xf numFmtId="0" fontId="7" fillId="0" borderId="0" xfId="0" applyFont="1" applyFill="1" applyAlignment="1">
      <alignment horizontal="center"/>
    </xf>
    <xf numFmtId="0" fontId="6" fillId="0" borderId="0" xfId="0" applyFont="1" applyFill="1" applyAlignment="1">
      <alignment/>
    </xf>
    <xf numFmtId="0" fontId="8" fillId="0" borderId="0" xfId="0" applyFont="1" applyFill="1" applyAlignment="1">
      <alignment/>
    </xf>
    <xf numFmtId="0" fontId="7" fillId="0" borderId="0" xfId="0" applyFont="1" applyFill="1" applyAlignment="1">
      <alignment wrapText="1"/>
    </xf>
    <xf numFmtId="0" fontId="7" fillId="0" borderId="0" xfId="0" applyFont="1" applyFill="1" applyBorder="1" applyAlignment="1">
      <alignment horizontal="center" vertical="center"/>
    </xf>
    <xf numFmtId="0" fontId="7" fillId="0" borderId="0" xfId="0" applyFont="1" applyFill="1" applyAlignment="1">
      <alignment horizontal="left" vertical="top"/>
    </xf>
    <xf numFmtId="0" fontId="5" fillId="0" borderId="0" xfId="0" applyFont="1" applyFill="1" applyAlignment="1">
      <alignment horizontal="justify" vertical="justify"/>
    </xf>
    <xf numFmtId="0" fontId="5" fillId="0" borderId="0" xfId="0" applyFont="1" applyFill="1" applyAlignment="1">
      <alignment horizontal="justify" wrapText="1"/>
    </xf>
    <xf numFmtId="0" fontId="5" fillId="0" borderId="0" xfId="0" applyFont="1" applyFill="1" applyAlignment="1">
      <alignment horizontal="justify"/>
    </xf>
    <xf numFmtId="0" fontId="6" fillId="0" borderId="0" xfId="0" applyFont="1" applyFill="1" applyBorder="1" applyAlignment="1">
      <alignment horizontal="right" vertical="top" wrapText="1"/>
    </xf>
    <xf numFmtId="0" fontId="6" fillId="0" borderId="9" xfId="0" applyFont="1" applyFill="1" applyBorder="1" applyAlignment="1">
      <alignment horizontal="right" vertical="top" wrapText="1"/>
    </xf>
    <xf numFmtId="37" fontId="7" fillId="0" borderId="0" xfId="0" applyNumberFormat="1" applyFont="1" applyFill="1" applyBorder="1" applyAlignment="1" applyProtection="1">
      <alignment horizontal="center" vertical="center"/>
      <protection/>
    </xf>
    <xf numFmtId="37" fontId="7" fillId="0" borderId="0" xfId="0" applyNumberFormat="1" applyFont="1" applyFill="1" applyBorder="1" applyAlignment="1" applyProtection="1">
      <alignment horizontal="right" vertical="center"/>
      <protection/>
    </xf>
    <xf numFmtId="37" fontId="7" fillId="0" borderId="0" xfId="0" applyNumberFormat="1" applyFont="1" applyFill="1" applyAlignment="1">
      <alignment horizontal="right"/>
    </xf>
    <xf numFmtId="37" fontId="7" fillId="0" borderId="1" xfId="0" applyNumberFormat="1" applyFont="1" applyFill="1" applyBorder="1" applyAlignment="1" applyProtection="1">
      <alignment vertical="center"/>
      <protection/>
    </xf>
    <xf numFmtId="37" fontId="7" fillId="0" borderId="0" xfId="0" applyNumberFormat="1" applyFont="1" applyFill="1" applyBorder="1" applyAlignment="1">
      <alignment/>
    </xf>
    <xf numFmtId="0" fontId="7" fillId="0" borderId="0" xfId="0" applyFont="1" applyFill="1" applyBorder="1" applyAlignment="1">
      <alignment/>
    </xf>
    <xf numFmtId="3" fontId="7" fillId="0" borderId="0" xfId="17" applyNumberFormat="1" applyFont="1" applyFill="1" applyBorder="1" applyAlignment="1" applyProtection="1">
      <alignment vertical="center"/>
      <protection/>
    </xf>
    <xf numFmtId="39" fontId="7" fillId="0" borderId="1" xfId="0" applyNumberFormat="1" applyFont="1" applyFill="1" applyBorder="1" applyAlignment="1">
      <alignment/>
    </xf>
    <xf numFmtId="39" fontId="7" fillId="0" borderId="0" xfId="0" applyNumberFormat="1" applyFont="1" applyFill="1" applyBorder="1" applyAlignment="1">
      <alignment/>
    </xf>
    <xf numFmtId="39" fontId="7" fillId="0" borderId="0" xfId="0" applyNumberFormat="1" applyFont="1" applyFill="1" applyBorder="1" applyAlignment="1">
      <alignment horizontal="right"/>
    </xf>
    <xf numFmtId="37" fontId="7" fillId="0" borderId="5" xfId="0" applyNumberFormat="1" applyFont="1" applyFill="1" applyBorder="1" applyAlignment="1">
      <alignment/>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17" applyFont="1" applyFill="1" applyAlignment="1">
      <alignment horizontal="right"/>
      <protection/>
    </xf>
    <xf numFmtId="0" fontId="5" fillId="0" borderId="0" xfId="0" applyFont="1" applyFill="1" applyAlignment="1">
      <alignment horizontal="justify" vertical="top" wrapText="1"/>
    </xf>
    <xf numFmtId="0" fontId="7" fillId="0" borderId="0" xfId="0" applyFont="1" applyFill="1" applyAlignment="1">
      <alignment horizontal="justify" vertical="top" wrapText="1"/>
    </xf>
    <xf numFmtId="0" fontId="8" fillId="0" borderId="0" xfId="0" applyFont="1" applyFill="1" applyAlignment="1">
      <alignment horizontal="justify" vertical="justify"/>
    </xf>
    <xf numFmtId="0" fontId="7" fillId="0" borderId="0" xfId="0" applyFont="1" applyFill="1" applyAlignment="1">
      <alignment/>
    </xf>
    <xf numFmtId="0" fontId="5" fillId="0" borderId="0" xfId="0" applyFont="1" applyFill="1" applyAlignment="1">
      <alignment/>
    </xf>
    <xf numFmtId="0" fontId="5" fillId="0" borderId="0" xfId="0" applyFont="1" applyFill="1" applyAlignment="1">
      <alignment horizontal="justify" vertical="top"/>
    </xf>
    <xf numFmtId="0" fontId="7" fillId="0" borderId="0" xfId="0" applyFont="1" applyFill="1" applyAlignment="1">
      <alignment horizontal="justify" vertical="top"/>
    </xf>
    <xf numFmtId="0" fontId="8" fillId="0" borderId="0" xfId="0" applyFont="1" applyFill="1" applyAlignment="1">
      <alignment horizontal="justify" vertical="top"/>
    </xf>
    <xf numFmtId="0" fontId="8" fillId="0" borderId="0" xfId="17" applyFont="1" applyFill="1" applyAlignment="1">
      <alignment vertical="top" wrapText="1"/>
      <protection/>
    </xf>
    <xf numFmtId="0" fontId="7" fillId="0" borderId="0" xfId="0" applyFont="1" applyFill="1" applyAlignment="1">
      <alignment horizontal="justify" vertical="justify"/>
    </xf>
    <xf numFmtId="0" fontId="5" fillId="0" borderId="0" xfId="17" applyFont="1" applyFill="1" applyAlignment="1">
      <alignment horizontal="justify" vertical="top"/>
      <protection/>
    </xf>
    <xf numFmtId="0" fontId="7" fillId="0" borderId="0" xfId="0" applyFont="1" applyFill="1" applyAlignment="1">
      <alignment horizontal="justify"/>
    </xf>
    <xf numFmtId="0" fontId="7" fillId="0" borderId="0" xfId="0" applyFont="1" applyFill="1" applyAlignment="1">
      <alignment horizontal="center" vertical="top"/>
    </xf>
    <xf numFmtId="0" fontId="5" fillId="0" borderId="0" xfId="0" applyFont="1" applyFill="1" applyAlignment="1">
      <alignment horizontal="left" vertical="top" wrapText="1"/>
    </xf>
    <xf numFmtId="0" fontId="8" fillId="0" borderId="0" xfId="0" applyFont="1" applyFill="1" applyAlignment="1">
      <alignment horizontal="center"/>
    </xf>
  </cellXfs>
  <cellStyles count="4">
    <cellStyle name="Normal" xfId="0"/>
    <cellStyle name="Followed Hyperlink" xfId="15"/>
    <cellStyle name="Hyperlink" xfId="16"/>
    <cellStyle name="Normal_Global Soft (MSC) Bhd (2002)" xfId="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60"/>
  <sheetViews>
    <sheetView view="pageBreakPreview" zoomScaleSheetLayoutView="100" workbookViewId="0" topLeftCell="A1">
      <selection activeCell="J13" sqref="J13"/>
    </sheetView>
  </sheetViews>
  <sheetFormatPr defaultColWidth="9.140625" defaultRowHeight="12.75"/>
  <cols>
    <col min="1" max="1" width="21.8515625" style="12" customWidth="1"/>
    <col min="2" max="2" width="4.57421875" style="12" customWidth="1"/>
    <col min="3" max="3" width="20.57421875" style="12" bestFit="1" customWidth="1"/>
    <col min="4" max="4" width="17.7109375" style="12" customWidth="1"/>
    <col min="5" max="5" width="2.8515625" style="12" customWidth="1"/>
    <col min="6" max="6" width="22.00390625" style="12" bestFit="1" customWidth="1"/>
    <col min="7" max="7" width="16.57421875" style="6" customWidth="1"/>
    <col min="8" max="16384" width="11.421875" style="12" customWidth="1"/>
  </cols>
  <sheetData>
    <row r="1" spans="1:5" ht="12.75">
      <c r="A1" s="57" t="s">
        <v>6</v>
      </c>
      <c r="B1" s="58"/>
      <c r="E1" s="58"/>
    </row>
    <row r="2" spans="1:7" ht="12.75">
      <c r="A2" s="57" t="s">
        <v>138</v>
      </c>
      <c r="B2" s="58"/>
      <c r="E2" s="58"/>
      <c r="G2" s="11"/>
    </row>
    <row r="3" spans="1:5" ht="12.75">
      <c r="A3" s="57" t="s">
        <v>231</v>
      </c>
      <c r="B3" s="58"/>
      <c r="E3" s="58"/>
    </row>
    <row r="4" spans="1:7" ht="12.75">
      <c r="A4" s="59"/>
      <c r="D4" s="60"/>
      <c r="G4" s="61"/>
    </row>
    <row r="5" spans="1:7" ht="12.75">
      <c r="A5" s="59"/>
      <c r="C5" s="62" t="s">
        <v>53</v>
      </c>
      <c r="D5" s="62"/>
      <c r="F5" s="62" t="s">
        <v>54</v>
      </c>
      <c r="G5" s="62"/>
    </row>
    <row r="6" spans="1:7" ht="12.75">
      <c r="A6" s="59"/>
      <c r="C6" s="63"/>
      <c r="D6" s="63"/>
      <c r="E6" s="53"/>
      <c r="F6" s="64"/>
      <c r="G6" s="64"/>
    </row>
    <row r="7" spans="1:7" ht="12.75">
      <c r="A7" s="59"/>
      <c r="C7" s="56" t="s">
        <v>56</v>
      </c>
      <c r="D7" s="56" t="s">
        <v>188</v>
      </c>
      <c r="E7" s="53"/>
      <c r="F7" s="56" t="s">
        <v>56</v>
      </c>
      <c r="G7" s="56" t="s">
        <v>188</v>
      </c>
    </row>
    <row r="8" spans="1:7" ht="12.75">
      <c r="A8" s="59"/>
      <c r="C8" s="56" t="s">
        <v>32</v>
      </c>
      <c r="D8" s="56" t="s">
        <v>32</v>
      </c>
      <c r="E8" s="53"/>
      <c r="F8" s="56" t="s">
        <v>57</v>
      </c>
      <c r="G8" s="56" t="s">
        <v>57</v>
      </c>
    </row>
    <row r="9" spans="1:7" ht="12.75">
      <c r="A9" s="59"/>
      <c r="C9" s="56" t="s">
        <v>198</v>
      </c>
      <c r="D9" s="56" t="s">
        <v>199</v>
      </c>
      <c r="E9" s="53"/>
      <c r="F9" s="56" t="s">
        <v>198</v>
      </c>
      <c r="G9" s="56" t="s">
        <v>199</v>
      </c>
    </row>
    <row r="10" spans="1:7" ht="12.75">
      <c r="A10" s="59"/>
      <c r="C10" s="56" t="s">
        <v>10</v>
      </c>
      <c r="D10" s="56" t="s">
        <v>10</v>
      </c>
      <c r="E10" s="53"/>
      <c r="F10" s="56" t="s">
        <v>10</v>
      </c>
      <c r="G10" s="56" t="s">
        <v>10</v>
      </c>
    </row>
    <row r="11" spans="6:7" ht="12.75">
      <c r="F11" s="9"/>
      <c r="G11" s="9"/>
    </row>
    <row r="12" spans="1:7" ht="12.75">
      <c r="A12" s="65" t="s">
        <v>58</v>
      </c>
      <c r="C12" s="9">
        <v>2343</v>
      </c>
      <c r="D12" s="9">
        <v>1127</v>
      </c>
      <c r="F12" s="9">
        <v>2343</v>
      </c>
      <c r="G12" s="9">
        <v>1127</v>
      </c>
    </row>
    <row r="13" spans="1:7" ht="12.75">
      <c r="A13" s="65"/>
      <c r="C13" s="9"/>
      <c r="D13" s="9"/>
      <c r="F13" s="9"/>
      <c r="G13" s="9"/>
    </row>
    <row r="14" spans="1:7" ht="12.75">
      <c r="A14" s="65" t="s">
        <v>59</v>
      </c>
      <c r="C14" s="10">
        <v>-774</v>
      </c>
      <c r="D14" s="10">
        <v>-253</v>
      </c>
      <c r="F14" s="10">
        <v>-774</v>
      </c>
      <c r="G14" s="10">
        <v>-253</v>
      </c>
    </row>
    <row r="15" spans="1:7" ht="12.75">
      <c r="A15" s="65"/>
      <c r="C15" s="9"/>
      <c r="D15" s="9"/>
      <c r="F15" s="9"/>
      <c r="G15" s="9"/>
    </row>
    <row r="16" spans="1:7" ht="12.75">
      <c r="A16" s="65" t="s">
        <v>60</v>
      </c>
      <c r="C16" s="6">
        <f>+C12+C14</f>
        <v>1569</v>
      </c>
      <c r="D16" s="6">
        <f>+D12+D14</f>
        <v>874</v>
      </c>
      <c r="F16" s="6">
        <f>+F12+F14</f>
        <v>1569</v>
      </c>
      <c r="G16" s="6">
        <f>+G12+G14</f>
        <v>874</v>
      </c>
    </row>
    <row r="17" spans="1:7" ht="12.75">
      <c r="A17" s="65"/>
      <c r="C17" s="9"/>
      <c r="D17" s="9"/>
      <c r="F17" s="9"/>
      <c r="G17" s="9"/>
    </row>
    <row r="18" spans="1:7" ht="12.75">
      <c r="A18" s="65" t="s">
        <v>151</v>
      </c>
      <c r="C18" s="66">
        <v>0</v>
      </c>
      <c r="D18" s="66">
        <v>12</v>
      </c>
      <c r="F18" s="66">
        <v>0</v>
      </c>
      <c r="G18" s="66">
        <v>12</v>
      </c>
    </row>
    <row r="19" spans="1:7" ht="12.75">
      <c r="A19" s="65"/>
      <c r="C19" s="66"/>
      <c r="D19" s="66"/>
      <c r="F19" s="66"/>
      <c r="G19" s="66"/>
    </row>
    <row r="20" spans="1:7" ht="12.75">
      <c r="A20" s="65" t="s">
        <v>61</v>
      </c>
      <c r="C20" s="9">
        <v>-689</v>
      </c>
      <c r="D20" s="9">
        <v>-208</v>
      </c>
      <c r="F20" s="9">
        <v>-689</v>
      </c>
      <c r="G20" s="9">
        <v>-208</v>
      </c>
    </row>
    <row r="21" spans="1:7" ht="12.75">
      <c r="A21" s="65" t="s">
        <v>62</v>
      </c>
      <c r="C21" s="10">
        <v>-599</v>
      </c>
      <c r="D21" s="10">
        <v>-423</v>
      </c>
      <c r="F21" s="10">
        <v>-599</v>
      </c>
      <c r="G21" s="10">
        <v>-423</v>
      </c>
    </row>
    <row r="22" spans="1:7" ht="12.75">
      <c r="A22" s="65"/>
      <c r="C22" s="9"/>
      <c r="D22" s="9"/>
      <c r="F22" s="9"/>
      <c r="G22" s="9"/>
    </row>
    <row r="23" spans="1:7" ht="12.75">
      <c r="A23" s="65" t="s">
        <v>63</v>
      </c>
      <c r="C23" s="9">
        <f>SUM(C16:C21)</f>
        <v>281</v>
      </c>
      <c r="D23" s="9">
        <f>SUM(D16:D21)</f>
        <v>255</v>
      </c>
      <c r="F23" s="9">
        <f>SUM(F16:F21)</f>
        <v>281</v>
      </c>
      <c r="G23" s="9">
        <f>SUM(G16:G21)</f>
        <v>255</v>
      </c>
    </row>
    <row r="24" spans="1:7" ht="12.75">
      <c r="A24" s="65"/>
      <c r="C24" s="9"/>
      <c r="D24" s="9"/>
      <c r="F24" s="9"/>
      <c r="G24" s="9"/>
    </row>
    <row r="25" spans="1:7" ht="12.75">
      <c r="A25" s="65" t="s">
        <v>64</v>
      </c>
      <c r="C25" s="10">
        <v>0</v>
      </c>
      <c r="D25" s="10">
        <v>0</v>
      </c>
      <c r="F25" s="10">
        <v>0</v>
      </c>
      <c r="G25" s="10">
        <v>0</v>
      </c>
    </row>
    <row r="26" spans="1:7" ht="12.75">
      <c r="A26" s="65"/>
      <c r="C26" s="9"/>
      <c r="D26" s="9"/>
      <c r="F26" s="9"/>
      <c r="G26" s="9"/>
    </row>
    <row r="27" spans="1:7" s="16" customFormat="1" ht="12.75">
      <c r="A27" s="154" t="s">
        <v>65</v>
      </c>
      <c r="C27" s="151">
        <f>SUM(C23:C25)</f>
        <v>281</v>
      </c>
      <c r="D27" s="151">
        <f>SUM(D23:D25)</f>
        <v>255</v>
      </c>
      <c r="F27" s="151">
        <f>SUM(F23:F25)</f>
        <v>281</v>
      </c>
      <c r="G27" s="151">
        <f>SUM(G23:G25)</f>
        <v>255</v>
      </c>
    </row>
    <row r="28" spans="3:7" s="16" customFormat="1" ht="12.75">
      <c r="C28" s="151"/>
      <c r="D28" s="151"/>
      <c r="F28" s="151"/>
      <c r="G28" s="151"/>
    </row>
    <row r="29" spans="1:7" s="16" customFormat="1" ht="12.75">
      <c r="A29" s="16" t="s">
        <v>286</v>
      </c>
      <c r="C29" s="89">
        <v>0</v>
      </c>
      <c r="D29" s="89">
        <v>-3</v>
      </c>
      <c r="F29" s="89">
        <v>0</v>
      </c>
      <c r="G29" s="89">
        <v>-3</v>
      </c>
    </row>
    <row r="30" spans="3:7" s="16" customFormat="1" ht="12.75">
      <c r="C30" s="151"/>
      <c r="D30" s="151"/>
      <c r="F30" s="151"/>
      <c r="G30" s="151"/>
    </row>
    <row r="31" spans="1:7" s="16" customFormat="1" ht="13.5" thickBot="1">
      <c r="A31" s="16" t="s">
        <v>287</v>
      </c>
      <c r="C31" s="156">
        <f>SUM(C27:C29)</f>
        <v>281</v>
      </c>
      <c r="D31" s="156">
        <f>SUM(D27:D29)</f>
        <v>252</v>
      </c>
      <c r="F31" s="156">
        <f>SUM(F27:F29)</f>
        <v>281</v>
      </c>
      <c r="G31" s="156">
        <f>SUM(G27:G29)</f>
        <v>252</v>
      </c>
    </row>
    <row r="32" spans="3:7" s="16" customFormat="1" ht="13.5" thickTop="1">
      <c r="C32" s="151"/>
      <c r="D32" s="151"/>
      <c r="F32" s="151"/>
      <c r="G32" s="151"/>
    </row>
    <row r="33" spans="1:7" s="16" customFormat="1" ht="12.75">
      <c r="A33" s="16" t="s">
        <v>288</v>
      </c>
      <c r="C33" s="151"/>
      <c r="D33" s="151"/>
      <c r="F33" s="151"/>
      <c r="G33" s="151"/>
    </row>
    <row r="34" spans="1:7" s="16" customFormat="1" ht="12.75">
      <c r="A34" s="16" t="s">
        <v>289</v>
      </c>
      <c r="C34" s="151"/>
      <c r="D34" s="151"/>
      <c r="F34" s="151"/>
      <c r="G34" s="151"/>
    </row>
    <row r="35" spans="1:7" s="16" customFormat="1" ht="12.75">
      <c r="A35" s="16" t="s">
        <v>290</v>
      </c>
      <c r="C35" s="151">
        <v>281</v>
      </c>
      <c r="D35" s="151">
        <v>252</v>
      </c>
      <c r="F35" s="151">
        <v>281</v>
      </c>
      <c r="G35" s="151">
        <v>252</v>
      </c>
    </row>
    <row r="36" spans="1:7" s="16" customFormat="1" ht="12.75">
      <c r="A36" s="16" t="s">
        <v>50</v>
      </c>
      <c r="C36" s="151">
        <v>0</v>
      </c>
      <c r="D36" s="151">
        <v>0</v>
      </c>
      <c r="F36" s="151">
        <v>0</v>
      </c>
      <c r="G36" s="151">
        <v>0</v>
      </c>
    </row>
    <row r="37" spans="3:7" s="16" customFormat="1" ht="13.5" thickBot="1">
      <c r="C37" s="155">
        <f>+SUM(C35:C36)</f>
        <v>281</v>
      </c>
      <c r="D37" s="155">
        <f>+SUM(D35:D36)</f>
        <v>252</v>
      </c>
      <c r="F37" s="155">
        <f>+SUM(F35:F36)</f>
        <v>281</v>
      </c>
      <c r="G37" s="155">
        <f>+SUM(G35:G36)</f>
        <v>252</v>
      </c>
    </row>
    <row r="38" spans="3:7" s="16" customFormat="1" ht="13.5" thickTop="1">
      <c r="C38" s="151"/>
      <c r="D38" s="151"/>
      <c r="F38" s="151"/>
      <c r="G38" s="151"/>
    </row>
    <row r="39" spans="1:7" s="16" customFormat="1" ht="12.75">
      <c r="A39" s="16" t="s">
        <v>66</v>
      </c>
      <c r="G39" s="152"/>
    </row>
    <row r="40" spans="1:7" s="16" customFormat="1" ht="12.75">
      <c r="A40" s="16" t="s">
        <v>184</v>
      </c>
      <c r="C40" s="98">
        <f>+Notes!G276</f>
        <v>0.17856146221833588</v>
      </c>
      <c r="D40" s="98">
        <f>+Notes!I276</f>
        <v>0.17750174472064645</v>
      </c>
      <c r="F40" s="98">
        <f>+Notes!K276</f>
        <v>0.17856146221833588</v>
      </c>
      <c r="G40" s="98">
        <f>+Notes!M276</f>
        <v>0.17750174472064645</v>
      </c>
    </row>
    <row r="41" spans="1:7" s="16" customFormat="1" ht="12.75">
      <c r="A41" s="16" t="s">
        <v>191</v>
      </c>
      <c r="C41" s="98">
        <f>+Notes!G285</f>
        <v>0.17611894760342225</v>
      </c>
      <c r="D41" s="98">
        <f>+Notes!I285</f>
        <v>0.17750174472064645</v>
      </c>
      <c r="F41" s="98">
        <f>+Notes!K285</f>
        <v>0.17611894760342225</v>
      </c>
      <c r="G41" s="98">
        <f>+Notes!M285</f>
        <v>0.17750174472064645</v>
      </c>
    </row>
    <row r="42" spans="3:7" s="16" customFormat="1" ht="12.75">
      <c r="C42" s="98"/>
      <c r="D42" s="98"/>
      <c r="F42" s="98"/>
      <c r="G42" s="98"/>
    </row>
    <row r="43" spans="6:7" s="16" customFormat="1" ht="12.75">
      <c r="F43" s="152"/>
      <c r="G43" s="152"/>
    </row>
    <row r="44" spans="1:7" s="16" customFormat="1" ht="12.75">
      <c r="A44" s="183" t="s">
        <v>298</v>
      </c>
      <c r="B44" s="183"/>
      <c r="C44" s="183"/>
      <c r="D44" s="183"/>
      <c r="E44" s="183"/>
      <c r="F44" s="183"/>
      <c r="G44" s="183"/>
    </row>
    <row r="45" spans="1:7" ht="12.75">
      <c r="A45" s="183"/>
      <c r="B45" s="183"/>
      <c r="C45" s="183"/>
      <c r="D45" s="183"/>
      <c r="E45" s="183"/>
      <c r="F45" s="183"/>
      <c r="G45" s="183"/>
    </row>
    <row r="46" spans="1:7" ht="12.75">
      <c r="A46" s="183"/>
      <c r="B46" s="183"/>
      <c r="C46" s="183"/>
      <c r="D46" s="183"/>
      <c r="E46" s="183"/>
      <c r="F46" s="183"/>
      <c r="G46" s="183"/>
    </row>
    <row r="47" ht="12.75">
      <c r="F47" s="6"/>
    </row>
    <row r="48" ht="12.75">
      <c r="F48" s="6"/>
    </row>
    <row r="58" spans="6:8" ht="12.75">
      <c r="F58" s="6"/>
      <c r="H58" s="9"/>
    </row>
    <row r="60" ht="12.75">
      <c r="G60" s="12"/>
    </row>
  </sheetData>
  <mergeCells count="1">
    <mergeCell ref="A44:G46"/>
  </mergeCells>
  <printOptions/>
  <pageMargins left="0.07986111111111112" right="0.24" top="0.22" bottom="0.25" header="1.112624460025782E-308" footer="0.25"/>
  <pageSetup blackAndWhite="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N55"/>
  <sheetViews>
    <sheetView view="pageBreakPreview" zoomScaleSheetLayoutView="100" workbookViewId="0" topLeftCell="A1">
      <selection activeCell="P36" sqref="P36"/>
    </sheetView>
  </sheetViews>
  <sheetFormatPr defaultColWidth="9.140625" defaultRowHeight="12.75"/>
  <cols>
    <col min="1" max="4" width="11.421875" style="12" customWidth="1"/>
    <col min="5" max="5" width="13.28125" style="9" bestFit="1" customWidth="1"/>
    <col min="6" max="6" width="11.421875" style="12" customWidth="1"/>
    <col min="7" max="7" width="13.28125" style="12" bestFit="1" customWidth="1"/>
    <col min="8" max="8" width="15.421875" style="12" hidden="1" customWidth="1"/>
    <col min="9" max="9" width="15.57421875" style="12" hidden="1" customWidth="1"/>
    <col min="10" max="10" width="17.7109375" style="6" hidden="1" customWidth="1"/>
    <col min="11" max="11" width="7.140625" style="7" hidden="1" customWidth="1"/>
    <col min="12" max="12" width="14.421875" style="7" hidden="1" customWidth="1"/>
    <col min="13" max="13" width="12.421875" style="12" hidden="1" customWidth="1"/>
    <col min="14" max="15" width="11.421875" style="12" customWidth="1"/>
    <col min="16" max="16" width="12.8515625" style="12" customWidth="1"/>
    <col min="17" max="16384" width="11.421875" style="12" customWidth="1"/>
  </cols>
  <sheetData>
    <row r="1" spans="1:12" s="11" customFormat="1" ht="12.75">
      <c r="A1" s="57" t="s">
        <v>6</v>
      </c>
      <c r="E1" s="67"/>
      <c r="I1" s="68"/>
      <c r="J1" s="69"/>
      <c r="K1" s="70"/>
      <c r="L1" s="70"/>
    </row>
    <row r="2" spans="1:12" s="11" customFormat="1" ht="12.75">
      <c r="A2" s="57" t="s">
        <v>139</v>
      </c>
      <c r="E2" s="67"/>
      <c r="J2" s="69"/>
      <c r="K2" s="70"/>
      <c r="L2" s="70"/>
    </row>
    <row r="3" spans="1:12" s="11" customFormat="1" ht="12.75">
      <c r="A3" s="57" t="s">
        <v>200</v>
      </c>
      <c r="E3" s="67"/>
      <c r="J3" s="69"/>
      <c r="K3" s="70"/>
      <c r="L3" s="70"/>
    </row>
    <row r="4" spans="5:12" ht="12.75">
      <c r="E4" s="56" t="s">
        <v>29</v>
      </c>
      <c r="F4" s="53"/>
      <c r="G4" s="56" t="s">
        <v>29</v>
      </c>
      <c r="H4" s="71" t="s">
        <v>29</v>
      </c>
      <c r="I4" s="71" t="s">
        <v>29</v>
      </c>
      <c r="J4" s="72" t="s">
        <v>126</v>
      </c>
      <c r="K4" s="73"/>
      <c r="L4" s="72" t="s">
        <v>126</v>
      </c>
    </row>
    <row r="5" spans="1:12" ht="12.75">
      <c r="A5" s="59"/>
      <c r="E5" s="56" t="s">
        <v>30</v>
      </c>
      <c r="F5" s="53"/>
      <c r="G5" s="56" t="s">
        <v>179</v>
      </c>
      <c r="H5" s="71" t="s">
        <v>31</v>
      </c>
      <c r="I5" s="71" t="s">
        <v>31</v>
      </c>
      <c r="J5" s="72" t="s">
        <v>31</v>
      </c>
      <c r="K5" s="73"/>
      <c r="L5" s="72" t="s">
        <v>31</v>
      </c>
    </row>
    <row r="6" spans="5:13" ht="12.75">
      <c r="E6" s="56" t="s">
        <v>32</v>
      </c>
      <c r="F6" s="53"/>
      <c r="G6" s="56" t="s">
        <v>33</v>
      </c>
      <c r="H6" s="71" t="s">
        <v>32</v>
      </c>
      <c r="I6" s="71" t="s">
        <v>32</v>
      </c>
      <c r="J6" s="72" t="s">
        <v>32</v>
      </c>
      <c r="L6" s="72" t="s">
        <v>32</v>
      </c>
      <c r="M6" s="74" t="s">
        <v>127</v>
      </c>
    </row>
    <row r="7" spans="5:13" ht="12.75">
      <c r="E7" s="56" t="s">
        <v>34</v>
      </c>
      <c r="F7" s="53"/>
      <c r="G7" s="56" t="s">
        <v>34</v>
      </c>
      <c r="H7" s="71" t="s">
        <v>34</v>
      </c>
      <c r="I7" s="71" t="s">
        <v>34</v>
      </c>
      <c r="J7" s="72" t="s">
        <v>34</v>
      </c>
      <c r="K7" s="12"/>
      <c r="L7" s="72" t="s">
        <v>34</v>
      </c>
      <c r="M7" s="74" t="s">
        <v>126</v>
      </c>
    </row>
    <row r="8" spans="5:13" ht="12.75">
      <c r="E8" s="75" t="s">
        <v>198</v>
      </c>
      <c r="F8" s="53"/>
      <c r="G8" s="75" t="s">
        <v>189</v>
      </c>
      <c r="H8" s="76" t="s">
        <v>7</v>
      </c>
      <c r="I8" s="76" t="s">
        <v>8</v>
      </c>
      <c r="J8" s="76" t="s">
        <v>9</v>
      </c>
      <c r="K8" s="12"/>
      <c r="L8" s="77" t="s">
        <v>128</v>
      </c>
      <c r="M8" s="78" t="s">
        <v>128</v>
      </c>
    </row>
    <row r="9" spans="5:13" ht="12.75">
      <c r="E9" s="56" t="s">
        <v>10</v>
      </c>
      <c r="F9" s="53"/>
      <c r="G9" s="56" t="s">
        <v>10</v>
      </c>
      <c r="H9" s="71" t="s">
        <v>10</v>
      </c>
      <c r="I9" s="71" t="s">
        <v>10</v>
      </c>
      <c r="J9" s="71" t="s">
        <v>10</v>
      </c>
      <c r="K9" s="12"/>
      <c r="L9" s="72" t="s">
        <v>129</v>
      </c>
      <c r="M9" s="71" t="s">
        <v>10</v>
      </c>
    </row>
    <row r="10" spans="9:12" ht="12.75">
      <c r="I10" s="79"/>
      <c r="J10" s="79"/>
      <c r="K10" s="12"/>
      <c r="L10" s="80"/>
    </row>
    <row r="11" spans="1:13" ht="12.75">
      <c r="A11" s="65" t="s">
        <v>35</v>
      </c>
      <c r="E11" s="9">
        <v>902</v>
      </c>
      <c r="G11" s="9">
        <v>951</v>
      </c>
      <c r="H11" s="9">
        <v>667.13868</v>
      </c>
      <c r="I11" s="6">
        <v>642.29435</v>
      </c>
      <c r="J11" s="6">
        <v>545.31196</v>
      </c>
      <c r="K11" s="12"/>
      <c r="L11" s="72" t="s">
        <v>130</v>
      </c>
      <c r="M11" s="12">
        <v>583</v>
      </c>
    </row>
    <row r="12" spans="1:13" ht="12.75">
      <c r="A12" s="65" t="s">
        <v>36</v>
      </c>
      <c r="E12" s="9">
        <v>316</v>
      </c>
      <c r="G12" s="9">
        <v>322</v>
      </c>
      <c r="H12" s="9">
        <v>381.66667</v>
      </c>
      <c r="I12" s="6">
        <v>381.66667</v>
      </c>
      <c r="J12" s="6">
        <v>381.66667</v>
      </c>
      <c r="K12" s="12"/>
      <c r="L12" s="72" t="s">
        <v>130</v>
      </c>
      <c r="M12" s="12">
        <v>382</v>
      </c>
    </row>
    <row r="13" spans="1:13" ht="12.75">
      <c r="A13" s="65" t="s">
        <v>37</v>
      </c>
      <c r="E13" s="9">
        <v>2103</v>
      </c>
      <c r="G13" s="9">
        <v>1989</v>
      </c>
      <c r="H13" s="9">
        <v>941.533</v>
      </c>
      <c r="I13" s="6">
        <v>879.7717700000001</v>
      </c>
      <c r="J13" s="6">
        <v>847.7982</v>
      </c>
      <c r="K13" s="12"/>
      <c r="L13" s="72" t="s">
        <v>130</v>
      </c>
      <c r="M13" s="12">
        <v>834</v>
      </c>
    </row>
    <row r="14" spans="1:12" ht="12.75">
      <c r="A14" s="65" t="s">
        <v>38</v>
      </c>
      <c r="E14" s="9">
        <v>152</v>
      </c>
      <c r="G14" s="9">
        <v>152</v>
      </c>
      <c r="H14" s="9"/>
      <c r="I14" s="6"/>
      <c r="K14" s="12"/>
      <c r="L14" s="72"/>
    </row>
    <row r="15" spans="1:12" ht="12.75">
      <c r="A15" s="65" t="s">
        <v>178</v>
      </c>
      <c r="E15" s="9">
        <v>703</v>
      </c>
      <c r="G15" s="9">
        <v>703</v>
      </c>
      <c r="H15" s="9"/>
      <c r="I15" s="6"/>
      <c r="K15" s="12"/>
      <c r="L15" s="72"/>
    </row>
    <row r="16" spans="1:12" ht="12.75">
      <c r="A16" s="65"/>
      <c r="G16" s="9"/>
      <c r="H16" s="9"/>
      <c r="I16" s="6"/>
      <c r="K16" s="12"/>
      <c r="L16" s="72"/>
    </row>
    <row r="17" spans="1:12" ht="12.75">
      <c r="A17" s="65" t="s">
        <v>39</v>
      </c>
      <c r="G17" s="9"/>
      <c r="H17" s="9"/>
      <c r="I17" s="6"/>
      <c r="K17" s="12"/>
      <c r="L17" s="72" t="s">
        <v>130</v>
      </c>
    </row>
    <row r="18" spans="1:12" ht="12.75">
      <c r="A18" s="65"/>
      <c r="B18" s="12" t="s">
        <v>152</v>
      </c>
      <c r="E18" s="9">
        <v>27</v>
      </c>
      <c r="G18" s="9">
        <v>48</v>
      </c>
      <c r="H18" s="9"/>
      <c r="I18" s="6"/>
      <c r="K18" s="12"/>
      <c r="L18" s="72"/>
    </row>
    <row r="19" spans="1:13" ht="12.75">
      <c r="A19" s="65"/>
      <c r="B19" s="12" t="s">
        <v>40</v>
      </c>
      <c r="E19" s="9">
        <v>13454</v>
      </c>
      <c r="G19" s="9">
        <v>13818</v>
      </c>
      <c r="H19" s="9">
        <v>3502.1664</v>
      </c>
      <c r="I19" s="6">
        <v>3149.5535</v>
      </c>
      <c r="J19" s="6">
        <v>2494.9911</v>
      </c>
      <c r="K19" s="12"/>
      <c r="L19" s="72" t="s">
        <v>130</v>
      </c>
      <c r="M19" s="12">
        <v>1490</v>
      </c>
    </row>
    <row r="20" spans="1:13" ht="12.75">
      <c r="A20" s="65"/>
      <c r="B20" s="12" t="s">
        <v>41</v>
      </c>
      <c r="E20" s="9">
        <v>3770</v>
      </c>
      <c r="G20" s="66">
        <v>3230</v>
      </c>
      <c r="H20" s="66">
        <v>630.83984</v>
      </c>
      <c r="I20" s="6">
        <v>82.27269</v>
      </c>
      <c r="J20" s="6">
        <v>19.89219</v>
      </c>
      <c r="K20" s="12"/>
      <c r="L20" s="72" t="s">
        <v>130</v>
      </c>
      <c r="M20" s="12">
        <v>17</v>
      </c>
    </row>
    <row r="21" spans="1:13" ht="12.75">
      <c r="A21" s="65"/>
      <c r="B21" s="12" t="s">
        <v>42</v>
      </c>
      <c r="E21" s="9">
        <v>2994</v>
      </c>
      <c r="G21" s="10">
        <v>2638</v>
      </c>
      <c r="H21" s="10">
        <v>4263.41584</v>
      </c>
      <c r="I21" s="8">
        <v>4937.88921</v>
      </c>
      <c r="J21" s="8">
        <v>5544.24982</v>
      </c>
      <c r="K21" s="12"/>
      <c r="L21" s="81" t="s">
        <v>130</v>
      </c>
      <c r="M21" s="82">
        <v>1018</v>
      </c>
    </row>
    <row r="22" spans="5:13" ht="12.75">
      <c r="E22" s="83"/>
      <c r="G22" s="6"/>
      <c r="H22" s="6"/>
      <c r="I22" s="6"/>
      <c r="K22" s="12"/>
      <c r="M22" s="84"/>
    </row>
    <row r="23" spans="5:13" ht="12.75">
      <c r="E23" s="8">
        <f>SUM(E18:E22)</f>
        <v>20245</v>
      </c>
      <c r="G23" s="8">
        <f>SUM(G18:G22)</f>
        <v>19734</v>
      </c>
      <c r="H23" s="8">
        <v>8396.42208</v>
      </c>
      <c r="I23" s="8">
        <v>8169.7154</v>
      </c>
      <c r="J23" s="8">
        <v>8059.133110000001</v>
      </c>
      <c r="K23" s="12"/>
      <c r="L23" s="81" t="s">
        <v>130</v>
      </c>
      <c r="M23" s="8">
        <v>2525</v>
      </c>
    </row>
    <row r="24" spans="7:11" ht="12.75">
      <c r="G24" s="9"/>
      <c r="H24" s="9"/>
      <c r="I24" s="6"/>
      <c r="K24" s="12"/>
    </row>
    <row r="25" spans="1:11" ht="12.75">
      <c r="A25" s="12" t="s">
        <v>43</v>
      </c>
      <c r="G25" s="9"/>
      <c r="H25" s="9"/>
      <c r="I25" s="6"/>
      <c r="K25" s="12"/>
    </row>
    <row r="26" spans="1:13" ht="12.75">
      <c r="A26" s="65"/>
      <c r="B26" s="12" t="s">
        <v>44</v>
      </c>
      <c r="E26" s="9">
        <v>758</v>
      </c>
      <c r="G26" s="9">
        <v>702</v>
      </c>
      <c r="H26" s="9">
        <v>0</v>
      </c>
      <c r="I26" s="6">
        <v>16.149</v>
      </c>
      <c r="J26" s="6">
        <v>18.249</v>
      </c>
      <c r="K26" s="12"/>
      <c r="L26" s="72" t="s">
        <v>130</v>
      </c>
      <c r="M26" s="12">
        <v>58</v>
      </c>
    </row>
    <row r="27" spans="1:13" ht="12.75">
      <c r="A27" s="65"/>
      <c r="B27" s="12" t="s">
        <v>45</v>
      </c>
      <c r="E27" s="9">
        <f>964-65</f>
        <v>899</v>
      </c>
      <c r="G27" s="9">
        <v>807</v>
      </c>
      <c r="H27" s="9">
        <v>185.44429</v>
      </c>
      <c r="I27" s="6">
        <v>227.37013000000002</v>
      </c>
      <c r="J27" s="6">
        <v>355.91489</v>
      </c>
      <c r="K27" s="12"/>
      <c r="L27" s="72" t="s">
        <v>130</v>
      </c>
      <c r="M27" s="12">
        <v>462</v>
      </c>
    </row>
    <row r="28" spans="1:13" ht="12.75">
      <c r="A28" s="65"/>
      <c r="B28" s="12" t="s">
        <v>163</v>
      </c>
      <c r="E28" s="9">
        <v>3</v>
      </c>
      <c r="G28" s="9">
        <v>3</v>
      </c>
      <c r="H28" s="9">
        <v>48.756037</v>
      </c>
      <c r="I28" s="6">
        <v>47.536449999999995</v>
      </c>
      <c r="J28" s="6">
        <v>32.117458019577</v>
      </c>
      <c r="K28" s="12"/>
      <c r="L28" s="72" t="s">
        <v>130</v>
      </c>
      <c r="M28" s="12">
        <v>32</v>
      </c>
    </row>
    <row r="29" spans="1:13" ht="12.75">
      <c r="A29" s="65"/>
      <c r="G29" s="10"/>
      <c r="H29" s="10">
        <v>-10.87635</v>
      </c>
      <c r="I29" s="8">
        <v>-9.0355376</v>
      </c>
      <c r="J29" s="8">
        <v>-6.288</v>
      </c>
      <c r="K29" s="12"/>
      <c r="L29" s="81" t="s">
        <v>130</v>
      </c>
      <c r="M29" s="82">
        <v>1</v>
      </c>
    </row>
    <row r="30" spans="1:12" ht="12.75">
      <c r="A30" s="65"/>
      <c r="E30" s="85"/>
      <c r="G30" s="9"/>
      <c r="H30" s="9"/>
      <c r="I30" s="6"/>
      <c r="K30" s="12"/>
      <c r="L30" s="7">
        <v>0</v>
      </c>
    </row>
    <row r="31" spans="5:13" ht="12.75">
      <c r="E31" s="8">
        <f>SUM(E26:E30)</f>
        <v>1660</v>
      </c>
      <c r="G31" s="8">
        <f>SUM(G26:G30)</f>
        <v>1512</v>
      </c>
      <c r="H31" s="8">
        <v>223.32397699999999</v>
      </c>
      <c r="I31" s="8">
        <v>282.0200424</v>
      </c>
      <c r="J31" s="8">
        <v>399.993348019577</v>
      </c>
      <c r="K31" s="12"/>
      <c r="L31" s="81" t="s">
        <v>130</v>
      </c>
      <c r="M31" s="8">
        <v>563</v>
      </c>
    </row>
    <row r="32" spans="7:12" ht="12.75">
      <c r="G32" s="9"/>
      <c r="H32" s="9"/>
      <c r="I32" s="6"/>
      <c r="K32" s="12"/>
      <c r="L32" s="72"/>
    </row>
    <row r="33" spans="1:13" ht="12.75">
      <c r="A33" s="12" t="s">
        <v>46</v>
      </c>
      <c r="E33" s="6">
        <f>+E23-E31</f>
        <v>18585</v>
      </c>
      <c r="G33" s="6">
        <f>+G23-G31</f>
        <v>18222</v>
      </c>
      <c r="H33" s="6">
        <v>8173.098103</v>
      </c>
      <c r="I33" s="6">
        <v>7887.6953576</v>
      </c>
      <c r="J33" s="6">
        <v>7659.139761980424</v>
      </c>
      <c r="K33" s="12"/>
      <c r="L33" s="72" t="s">
        <v>130</v>
      </c>
      <c r="M33" s="6">
        <v>1962</v>
      </c>
    </row>
    <row r="34" spans="5:13" ht="12.75">
      <c r="E34" s="6"/>
      <c r="G34" s="6"/>
      <c r="H34" s="6"/>
      <c r="I34" s="6"/>
      <c r="K34" s="12"/>
      <c r="L34" s="72"/>
      <c r="M34" s="6"/>
    </row>
    <row r="35" spans="5:13" ht="13.5" thickBot="1">
      <c r="E35" s="86">
        <f>+E11+E12+E13+E14+E33+E15</f>
        <v>22761</v>
      </c>
      <c r="G35" s="86">
        <f>+G11+G12+G13+G14+G33+G15</f>
        <v>22339</v>
      </c>
      <c r="H35" s="87">
        <v>10277.781453</v>
      </c>
      <c r="I35" s="87">
        <v>9905.773147599999</v>
      </c>
      <c r="J35" s="87">
        <v>9924.838101980424</v>
      </c>
      <c r="K35" s="12"/>
      <c r="L35" s="88" t="s">
        <v>130</v>
      </c>
      <c r="M35" s="87">
        <v>4228</v>
      </c>
    </row>
    <row r="36" spans="7:11" ht="13.5" thickTop="1">
      <c r="G36" s="9"/>
      <c r="H36" s="9"/>
      <c r="I36" s="6"/>
      <c r="K36" s="12"/>
    </row>
    <row r="37" spans="1:13" ht="12.75">
      <c r="A37" s="65" t="s">
        <v>47</v>
      </c>
      <c r="E37" s="9">
        <v>15762</v>
      </c>
      <c r="G37" s="9">
        <v>10466</v>
      </c>
      <c r="H37" s="9">
        <v>4279.5</v>
      </c>
      <c r="I37" s="6">
        <v>4280</v>
      </c>
      <c r="J37" s="6">
        <v>4280</v>
      </c>
      <c r="K37" s="12"/>
      <c r="L37" s="72" t="s">
        <v>130</v>
      </c>
      <c r="M37" s="12">
        <v>3280</v>
      </c>
    </row>
    <row r="38" spans="1:13" ht="12.75">
      <c r="A38" s="65" t="s">
        <v>48</v>
      </c>
      <c r="E38" s="9">
        <v>1475</v>
      </c>
      <c r="G38" s="6">
        <v>3793</v>
      </c>
      <c r="H38" s="6">
        <v>3058.33154</v>
      </c>
      <c r="I38" s="6">
        <v>3053.33154</v>
      </c>
      <c r="J38" s="6">
        <v>3950</v>
      </c>
      <c r="K38" s="12"/>
      <c r="L38" s="72" t="s">
        <v>130</v>
      </c>
      <c r="M38" s="12">
        <v>0</v>
      </c>
    </row>
    <row r="39" spans="1:12" ht="12.75">
      <c r="A39" s="65" t="s">
        <v>234</v>
      </c>
      <c r="E39" s="9">
        <f>+EQUITY!G27</f>
        <v>172</v>
      </c>
      <c r="G39" s="6">
        <v>-24</v>
      </c>
      <c r="H39" s="6"/>
      <c r="I39" s="6"/>
      <c r="K39" s="12"/>
      <c r="L39" s="72"/>
    </row>
    <row r="40" spans="1:13" ht="12.75">
      <c r="A40" s="65" t="s">
        <v>49</v>
      </c>
      <c r="E40" s="89">
        <f>+EQUITY!H27</f>
        <v>5350</v>
      </c>
      <c r="G40" s="10">
        <f>8078+24</f>
        <v>8102</v>
      </c>
      <c r="H40" s="10">
        <v>2719</v>
      </c>
      <c r="I40" s="8">
        <v>2369.5053776</v>
      </c>
      <c r="J40" s="8">
        <v>1562.34163</v>
      </c>
      <c r="K40" s="12"/>
      <c r="L40" s="72" t="s">
        <v>130</v>
      </c>
      <c r="M40" s="82">
        <v>804</v>
      </c>
    </row>
    <row r="41" spans="1:13" ht="12.75">
      <c r="A41" s="65" t="s">
        <v>55</v>
      </c>
      <c r="E41" s="6">
        <f>SUM(E37:E40)</f>
        <v>22759</v>
      </c>
      <c r="G41" s="6">
        <f>SUM(G37:G40)</f>
        <v>22337</v>
      </c>
      <c r="H41" s="6">
        <v>10056.83154</v>
      </c>
      <c r="I41" s="6">
        <v>9702.8369176</v>
      </c>
      <c r="J41" s="6">
        <v>9792.341629999999</v>
      </c>
      <c r="K41" s="12"/>
      <c r="M41" s="6">
        <v>4084</v>
      </c>
    </row>
    <row r="42" spans="1:13" ht="12.75">
      <c r="A42" s="65" t="s">
        <v>50</v>
      </c>
      <c r="E42" s="10">
        <v>0</v>
      </c>
      <c r="G42" s="10">
        <v>0</v>
      </c>
      <c r="H42" s="9">
        <v>21.924476000000002</v>
      </c>
      <c r="I42" s="6">
        <v>-7.55705</v>
      </c>
      <c r="J42" s="6">
        <v>-3.44</v>
      </c>
      <c r="K42" s="12"/>
      <c r="L42" s="72" t="s">
        <v>130</v>
      </c>
      <c r="M42" s="12">
        <v>0</v>
      </c>
    </row>
    <row r="43" spans="1:12" s="16" customFormat="1" ht="12.75">
      <c r="A43" s="154" t="s">
        <v>293</v>
      </c>
      <c r="E43" s="151">
        <f>+SUM(E41:E42)</f>
        <v>22759</v>
      </c>
      <c r="G43" s="151">
        <f>+SUM(G41:G42)</f>
        <v>22337</v>
      </c>
      <c r="H43" s="151"/>
      <c r="I43" s="152"/>
      <c r="J43" s="152"/>
      <c r="L43" s="153"/>
    </row>
    <row r="44" spans="1:11" ht="12.75">
      <c r="A44" s="65" t="s">
        <v>51</v>
      </c>
      <c r="G44" s="9"/>
      <c r="H44" s="9"/>
      <c r="I44" s="6"/>
      <c r="K44" s="12"/>
    </row>
    <row r="45" spans="1:11" ht="12.75">
      <c r="A45" s="65"/>
      <c r="B45" s="12" t="s">
        <v>52</v>
      </c>
      <c r="E45" s="9">
        <v>2</v>
      </c>
      <c r="G45" s="9">
        <v>2</v>
      </c>
      <c r="H45" s="9"/>
      <c r="I45" s="6"/>
      <c r="K45" s="12"/>
    </row>
    <row r="46" spans="1:12" ht="12.75">
      <c r="A46" s="65"/>
      <c r="G46" s="9"/>
      <c r="H46" s="9"/>
      <c r="I46" s="6"/>
      <c r="K46" s="12"/>
      <c r="L46" s="72"/>
    </row>
    <row r="47" spans="5:13" ht="13.5" thickBot="1">
      <c r="E47" s="86">
        <f>+SUM(E43:E45)</f>
        <v>22761</v>
      </c>
      <c r="G47" s="86">
        <f>+SUM(G43:G45)</f>
        <v>22339</v>
      </c>
      <c r="H47" s="87">
        <v>10278.60293753701</v>
      </c>
      <c r="I47" s="87">
        <v>9906.2731476</v>
      </c>
      <c r="J47" s="87">
        <v>9924.838101980422</v>
      </c>
      <c r="K47" s="12"/>
      <c r="L47" s="88" t="s">
        <v>130</v>
      </c>
      <c r="M47" s="87">
        <v>4228</v>
      </c>
    </row>
    <row r="48" spans="1:12" s="16" customFormat="1" ht="13.5" thickTop="1">
      <c r="A48" s="16" t="s">
        <v>294</v>
      </c>
      <c r="E48" s="151"/>
      <c r="I48" s="152"/>
      <c r="J48" s="152"/>
      <c r="L48" s="98"/>
    </row>
    <row r="49" spans="1:13" s="16" customFormat="1" ht="12.75">
      <c r="A49" s="16" t="s">
        <v>292</v>
      </c>
      <c r="E49" s="98">
        <v>0.14</v>
      </c>
      <c r="G49" s="98">
        <v>0.21</v>
      </c>
      <c r="H49" s="98">
        <v>20.138520724299067</v>
      </c>
      <c r="I49" s="98">
        <v>19.455732424299065</v>
      </c>
      <c r="J49" s="98">
        <v>18.85970852803738</v>
      </c>
      <c r="L49" s="153" t="s">
        <v>130</v>
      </c>
      <c r="M49" s="98">
        <v>7.3201219512195115</v>
      </c>
    </row>
    <row r="50" spans="9:11" ht="12.75">
      <c r="I50" s="6"/>
      <c r="K50" s="12"/>
    </row>
    <row r="51" spans="1:14" ht="12.75">
      <c r="A51" s="183" t="s">
        <v>299</v>
      </c>
      <c r="B51" s="183"/>
      <c r="C51" s="183"/>
      <c r="D51" s="183"/>
      <c r="E51" s="183"/>
      <c r="F51" s="183"/>
      <c r="G51" s="183"/>
      <c r="H51" s="183"/>
      <c r="I51" s="183"/>
      <c r="J51" s="183"/>
      <c r="K51" s="183"/>
      <c r="L51" s="183"/>
      <c r="M51" s="183"/>
      <c r="N51" s="183"/>
    </row>
    <row r="52" spans="1:14" ht="12.75">
      <c r="A52" s="183"/>
      <c r="B52" s="183"/>
      <c r="C52" s="183"/>
      <c r="D52" s="183"/>
      <c r="E52" s="183"/>
      <c r="F52" s="183"/>
      <c r="G52" s="183"/>
      <c r="H52" s="183"/>
      <c r="I52" s="183"/>
      <c r="J52" s="183"/>
      <c r="K52" s="183"/>
      <c r="L52" s="183"/>
      <c r="M52" s="183"/>
      <c r="N52" s="183"/>
    </row>
    <row r="53" spans="1:14" ht="12.75">
      <c r="A53" s="183"/>
      <c r="B53" s="183"/>
      <c r="C53" s="183"/>
      <c r="D53" s="183"/>
      <c r="E53" s="183"/>
      <c r="F53" s="183"/>
      <c r="G53" s="183"/>
      <c r="H53" s="183"/>
      <c r="I53" s="183"/>
      <c r="J53" s="183"/>
      <c r="K53" s="183"/>
      <c r="L53" s="183"/>
      <c r="M53" s="183"/>
      <c r="N53" s="183"/>
    </row>
    <row r="54" ht="12.75">
      <c r="K54" s="12"/>
    </row>
    <row r="55" ht="12.75">
      <c r="K55" s="12"/>
    </row>
  </sheetData>
  <mergeCells count="1">
    <mergeCell ref="A51:N53"/>
  </mergeCells>
  <printOptions/>
  <pageMargins left="0.25277777777777777" right="0.25" top="0.52" bottom="0.2777777777777778" header="1.1126244600833445E-308" footer="0.2777777777777778"/>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44"/>
  <sheetViews>
    <sheetView view="pageBreakPreview" zoomScaleSheetLayoutView="100" workbookViewId="0" topLeftCell="B1">
      <selection activeCell="K36" sqref="K36"/>
    </sheetView>
  </sheetViews>
  <sheetFormatPr defaultColWidth="9.140625" defaultRowHeight="12.75"/>
  <cols>
    <col min="1" max="1" width="5.421875" style="12" customWidth="1"/>
    <col min="2" max="2" width="11.421875" style="12" customWidth="1"/>
    <col min="3" max="3" width="9.57421875" style="12" customWidth="1"/>
    <col min="4" max="4" width="7.28125" style="12" customWidth="1"/>
    <col min="5" max="5" width="13.28125" style="9" bestFit="1" customWidth="1"/>
    <col min="6" max="6" width="18.57421875" style="9" bestFit="1" customWidth="1"/>
    <col min="7" max="7" width="15.00390625" style="9" customWidth="1"/>
    <col min="8" max="8" width="20.7109375" style="9" bestFit="1" customWidth="1"/>
    <col min="9" max="9" width="14.57421875" style="6" customWidth="1"/>
    <col min="10" max="11" width="12.00390625" style="12" bestFit="1" customWidth="1"/>
    <col min="12" max="16384" width="11.421875" style="12" customWidth="1"/>
  </cols>
  <sheetData>
    <row r="1" spans="1:9" s="11" customFormat="1" ht="12.75">
      <c r="A1" s="57" t="s">
        <v>6</v>
      </c>
      <c r="B1" s="90"/>
      <c r="E1" s="67"/>
      <c r="F1" s="67"/>
      <c r="G1" s="67"/>
      <c r="H1" s="67"/>
      <c r="I1" s="69"/>
    </row>
    <row r="2" spans="1:9" s="11" customFormat="1" ht="12.75">
      <c r="A2" s="57" t="s">
        <v>140</v>
      </c>
      <c r="B2" s="90"/>
      <c r="E2" s="67"/>
      <c r="F2" s="67"/>
      <c r="G2" s="67"/>
      <c r="H2" s="67"/>
      <c r="I2" s="69"/>
    </row>
    <row r="3" spans="1:9" s="11" customFormat="1" ht="12.75">
      <c r="A3" s="57" t="s">
        <v>197</v>
      </c>
      <c r="B3" s="90"/>
      <c r="E3" s="67"/>
      <c r="F3" s="67"/>
      <c r="G3" s="67"/>
      <c r="H3" s="67"/>
      <c r="I3" s="69"/>
    </row>
    <row r="4" spans="1:9" ht="12.75">
      <c r="A4" s="59"/>
      <c r="I4" s="60"/>
    </row>
    <row r="5" spans="1:9" ht="12.75">
      <c r="A5" s="157"/>
      <c r="B5" s="16"/>
      <c r="C5" s="16"/>
      <c r="D5" s="16"/>
      <c r="E5" s="169"/>
      <c r="F5" s="170" t="s">
        <v>114</v>
      </c>
      <c r="G5" s="170" t="s">
        <v>114</v>
      </c>
      <c r="H5" s="171"/>
      <c r="I5" s="170"/>
    </row>
    <row r="6" spans="1:9" ht="12.75">
      <c r="A6" s="157"/>
      <c r="B6" s="16"/>
      <c r="C6" s="16"/>
      <c r="D6" s="16"/>
      <c r="E6" s="170"/>
      <c r="F6" s="170" t="s">
        <v>115</v>
      </c>
      <c r="G6" s="170" t="s">
        <v>115</v>
      </c>
      <c r="H6" s="170" t="s">
        <v>116</v>
      </c>
      <c r="I6" s="170"/>
    </row>
    <row r="7" spans="1:9" ht="12.75">
      <c r="A7" s="157"/>
      <c r="B7" s="16"/>
      <c r="C7" s="16"/>
      <c r="D7" s="16"/>
      <c r="E7" s="170" t="s">
        <v>117</v>
      </c>
      <c r="F7" s="170" t="s">
        <v>118</v>
      </c>
      <c r="G7" s="170" t="s">
        <v>118</v>
      </c>
      <c r="H7" s="170" t="s">
        <v>118</v>
      </c>
      <c r="I7" s="170" t="s">
        <v>119</v>
      </c>
    </row>
    <row r="8" spans="1:9" ht="12.75">
      <c r="A8" s="157"/>
      <c r="B8" s="16"/>
      <c r="C8" s="16"/>
      <c r="D8" s="16"/>
      <c r="E8" s="170" t="s">
        <v>120</v>
      </c>
      <c r="F8" s="170" t="s">
        <v>117</v>
      </c>
      <c r="G8" s="170" t="s">
        <v>232</v>
      </c>
      <c r="H8" s="170" t="s">
        <v>121</v>
      </c>
      <c r="I8" s="170"/>
    </row>
    <row r="9" spans="1:9" ht="12.75">
      <c r="A9" s="157"/>
      <c r="B9" s="16"/>
      <c r="C9" s="16"/>
      <c r="D9" s="16"/>
      <c r="E9" s="170"/>
      <c r="F9" s="170" t="s">
        <v>122</v>
      </c>
      <c r="G9" s="170" t="s">
        <v>233</v>
      </c>
      <c r="H9" s="170" t="s">
        <v>123</v>
      </c>
      <c r="I9" s="170"/>
    </row>
    <row r="10" spans="1:9" ht="12.75">
      <c r="A10" s="157"/>
      <c r="B10" s="16"/>
      <c r="C10" s="16"/>
      <c r="D10" s="16"/>
      <c r="E10" s="170" t="s">
        <v>10</v>
      </c>
      <c r="F10" s="170" t="s">
        <v>10</v>
      </c>
      <c r="G10" s="170" t="s">
        <v>10</v>
      </c>
      <c r="H10" s="170" t="s">
        <v>10</v>
      </c>
      <c r="I10" s="170" t="s">
        <v>10</v>
      </c>
    </row>
    <row r="11" spans="1:9" ht="12.75">
      <c r="A11" s="16"/>
      <c r="B11" s="16"/>
      <c r="C11" s="16"/>
      <c r="D11" s="16"/>
      <c r="E11" s="151"/>
      <c r="F11" s="151"/>
      <c r="G11" s="151"/>
      <c r="H11" s="151"/>
      <c r="I11" s="152"/>
    </row>
    <row r="12" spans="1:9" ht="12.75">
      <c r="A12" s="31" t="s">
        <v>300</v>
      </c>
      <c r="B12" s="16"/>
      <c r="C12" s="16"/>
      <c r="D12" s="16"/>
      <c r="E12" s="151"/>
      <c r="F12" s="151"/>
      <c r="G12" s="151"/>
      <c r="H12" s="151"/>
      <c r="I12" s="152"/>
    </row>
    <row r="13" spans="1:9" ht="12.75">
      <c r="A13" s="16"/>
      <c r="B13" s="16"/>
      <c r="C13" s="16"/>
      <c r="D13" s="16"/>
      <c r="E13" s="151"/>
      <c r="F13" s="151"/>
      <c r="G13" s="151"/>
      <c r="H13" s="151"/>
      <c r="I13" s="152"/>
    </row>
    <row r="14" spans="1:9" ht="12.75">
      <c r="A14" s="16" t="s">
        <v>190</v>
      </c>
      <c r="B14" s="16"/>
      <c r="C14" s="16"/>
      <c r="D14" s="16"/>
      <c r="E14" s="151"/>
      <c r="F14" s="151"/>
      <c r="G14" s="151"/>
      <c r="H14" s="151"/>
      <c r="I14" s="152"/>
    </row>
    <row r="15" spans="1:12" ht="12.75">
      <c r="A15" s="16" t="s">
        <v>236</v>
      </c>
      <c r="B15" s="16"/>
      <c r="C15" s="16"/>
      <c r="D15" s="16"/>
      <c r="E15" s="151">
        <f>'BS-REPORT'!G37</f>
        <v>10466</v>
      </c>
      <c r="F15" s="151">
        <f>'BS-REPORT'!G38</f>
        <v>3793</v>
      </c>
      <c r="G15" s="151">
        <v>-24</v>
      </c>
      <c r="H15" s="151">
        <f>'BS-REPORT'!G40</f>
        <v>8102</v>
      </c>
      <c r="I15" s="152">
        <f>SUM(E15:H15)</f>
        <v>22337</v>
      </c>
      <c r="L15" s="9"/>
    </row>
    <row r="16" spans="1:12" ht="12.75">
      <c r="A16" s="16" t="s">
        <v>237</v>
      </c>
      <c r="B16" s="16"/>
      <c r="C16" s="16"/>
      <c r="D16" s="16"/>
      <c r="E16" s="151"/>
      <c r="F16" s="151"/>
      <c r="G16" s="151"/>
      <c r="H16" s="151"/>
      <c r="I16" s="152"/>
      <c r="L16" s="9"/>
    </row>
    <row r="17" spans="1:12" ht="12.75">
      <c r="A17" s="16"/>
      <c r="B17" s="16" t="s">
        <v>238</v>
      </c>
      <c r="C17" s="16"/>
      <c r="D17" s="16"/>
      <c r="E17" s="89">
        <v>0</v>
      </c>
      <c r="F17" s="89">
        <v>0</v>
      </c>
      <c r="G17" s="89">
        <v>131</v>
      </c>
      <c r="H17" s="89">
        <v>-131</v>
      </c>
      <c r="I17" s="172">
        <f>SUM(E17:H17)</f>
        <v>0</v>
      </c>
      <c r="L17" s="9"/>
    </row>
    <row r="18" spans="1:12" ht="12.75">
      <c r="A18" s="16" t="s">
        <v>295</v>
      </c>
      <c r="B18" s="16"/>
      <c r="C18" s="16"/>
      <c r="D18" s="16"/>
      <c r="E18" s="151">
        <f>SUM(E15:E17)</f>
        <v>10466</v>
      </c>
      <c r="F18" s="151">
        <f>SUM(F15:F17)</f>
        <v>3793</v>
      </c>
      <c r="G18" s="151">
        <f>SUM(G15:G17)</f>
        <v>107</v>
      </c>
      <c r="H18" s="151">
        <f>SUM(H15:H17)</f>
        <v>7971</v>
      </c>
      <c r="I18" s="151">
        <f>SUM(I15:I17)</f>
        <v>22337</v>
      </c>
      <c r="L18" s="9"/>
    </row>
    <row r="19" spans="1:9" ht="12.75">
      <c r="A19" s="16"/>
      <c r="B19" s="16"/>
      <c r="C19" s="16"/>
      <c r="D19" s="16"/>
      <c r="E19" s="151"/>
      <c r="F19" s="151"/>
      <c r="G19" s="151"/>
      <c r="H19" s="151"/>
      <c r="I19" s="152"/>
    </row>
    <row r="20" spans="1:9" ht="12.75">
      <c r="A20" s="154" t="s">
        <v>124</v>
      </c>
      <c r="B20" s="16"/>
      <c r="C20" s="16"/>
      <c r="D20" s="16"/>
      <c r="E20" s="151">
        <v>0</v>
      </c>
      <c r="F20" s="151">
        <v>0</v>
      </c>
      <c r="G20" s="151">
        <v>0</v>
      </c>
      <c r="H20" s="151">
        <f>+'P&amp;L-REPORT'!F31</f>
        <v>281</v>
      </c>
      <c r="I20" s="152">
        <f>SUM(E20:H20)</f>
        <v>281</v>
      </c>
    </row>
    <row r="21" spans="1:9" ht="12.75">
      <c r="A21" s="154" t="s">
        <v>125</v>
      </c>
      <c r="B21" s="16"/>
      <c r="C21" s="16"/>
      <c r="D21" s="16"/>
      <c r="E21" s="151"/>
      <c r="F21" s="151"/>
      <c r="G21" s="151"/>
      <c r="H21" s="151"/>
      <c r="I21" s="152"/>
    </row>
    <row r="22" spans="1:9" ht="12.75">
      <c r="A22" s="154"/>
      <c r="B22" s="16" t="s">
        <v>165</v>
      </c>
      <c r="C22" s="16"/>
      <c r="D22" s="16"/>
      <c r="E22" s="151">
        <f>35+28</f>
        <v>63</v>
      </c>
      <c r="F22" s="151">
        <f>7+6</f>
        <v>13</v>
      </c>
      <c r="G22" s="151">
        <v>0</v>
      </c>
      <c r="H22" s="151">
        <v>0</v>
      </c>
      <c r="I22" s="152">
        <f>SUM(E22:H22)</f>
        <v>76</v>
      </c>
    </row>
    <row r="23" spans="1:12" ht="12.75">
      <c r="A23" s="154"/>
      <c r="B23" s="16" t="s">
        <v>164</v>
      </c>
      <c r="C23" s="16"/>
      <c r="D23" s="16"/>
      <c r="E23" s="151">
        <v>5233</v>
      </c>
      <c r="F23" s="151">
        <v>-2331</v>
      </c>
      <c r="G23" s="151">
        <v>0</v>
      </c>
      <c r="H23" s="151">
        <v>-2902</v>
      </c>
      <c r="I23" s="152">
        <f>SUM(E23:H23)</f>
        <v>0</v>
      </c>
      <c r="K23" s="9"/>
      <c r="L23" s="9"/>
    </row>
    <row r="24" spans="1:9" ht="12.75">
      <c r="A24" s="154" t="s">
        <v>235</v>
      </c>
      <c r="B24" s="16"/>
      <c r="C24" s="16"/>
      <c r="D24" s="16"/>
      <c r="E24" s="151">
        <v>0</v>
      </c>
      <c r="F24" s="151">
        <v>0</v>
      </c>
      <c r="G24" s="151">
        <v>65</v>
      </c>
      <c r="H24" s="151">
        <v>0</v>
      </c>
      <c r="I24" s="152">
        <f>SUM(E24:H24)</f>
        <v>65</v>
      </c>
    </row>
    <row r="25" spans="5:9" ht="12.75">
      <c r="E25" s="10"/>
      <c r="F25" s="10"/>
      <c r="G25" s="10"/>
      <c r="H25" s="10"/>
      <c r="I25" s="10"/>
    </row>
    <row r="26" ht="12.75">
      <c r="I26" s="9"/>
    </row>
    <row r="27" spans="1:9" ht="13.5" thickBot="1">
      <c r="A27" s="12" t="s">
        <v>203</v>
      </c>
      <c r="E27" s="91">
        <f>SUM(E18:E25)</f>
        <v>15762</v>
      </c>
      <c r="F27" s="91">
        <f>SUM(F18:F25)</f>
        <v>1475</v>
      </c>
      <c r="G27" s="91">
        <f>SUM(G18:G25)</f>
        <v>172</v>
      </c>
      <c r="H27" s="91">
        <f>SUM(H18:H25)</f>
        <v>5350</v>
      </c>
      <c r="I27" s="91">
        <f>SUM(I18:I25)</f>
        <v>22759</v>
      </c>
    </row>
    <row r="28" ht="13.5" thickTop="1"/>
    <row r="30" ht="12.75">
      <c r="A30" s="11" t="s">
        <v>201</v>
      </c>
    </row>
    <row r="32" spans="1:9" ht="12.75">
      <c r="A32" s="65" t="s">
        <v>159</v>
      </c>
      <c r="E32" s="9">
        <v>9428</v>
      </c>
      <c r="F32" s="9">
        <v>2781</v>
      </c>
      <c r="G32" s="9">
        <v>0</v>
      </c>
      <c r="H32" s="9">
        <v>5683</v>
      </c>
      <c r="I32" s="9">
        <f>SUM(E32:H32)</f>
        <v>17892</v>
      </c>
    </row>
    <row r="33" spans="1:9" ht="12.75">
      <c r="A33" s="65"/>
      <c r="I33" s="9"/>
    </row>
    <row r="34" spans="1:9" ht="12.75">
      <c r="A34" s="65" t="s">
        <v>124</v>
      </c>
      <c r="E34" s="9">
        <v>0</v>
      </c>
      <c r="F34" s="9">
        <v>0</v>
      </c>
      <c r="G34" s="9">
        <v>0</v>
      </c>
      <c r="H34" s="9">
        <v>252</v>
      </c>
      <c r="I34" s="9">
        <f>SUM(E34:H34)</f>
        <v>252</v>
      </c>
    </row>
    <row r="35" ht="12.75">
      <c r="A35" s="65" t="s">
        <v>125</v>
      </c>
    </row>
    <row r="36" spans="1:9" ht="12.75">
      <c r="A36" s="65"/>
      <c r="B36" s="12" t="s">
        <v>165</v>
      </c>
      <c r="E36" s="9">
        <v>80</v>
      </c>
      <c r="F36" s="9">
        <v>280</v>
      </c>
      <c r="G36" s="9">
        <v>0</v>
      </c>
      <c r="H36" s="9">
        <v>0</v>
      </c>
      <c r="I36" s="9">
        <f>SUM(E36:H36)</f>
        <v>360</v>
      </c>
    </row>
    <row r="37" spans="1:9" ht="12.75">
      <c r="A37" s="65"/>
      <c r="I37" s="9"/>
    </row>
    <row r="38" spans="5:9" ht="12.75">
      <c r="E38" s="10"/>
      <c r="F38" s="10"/>
      <c r="G38" s="10"/>
      <c r="H38" s="10"/>
      <c r="I38" s="8"/>
    </row>
    <row r="40" spans="1:9" ht="13.5" thickBot="1">
      <c r="A40" s="12" t="s">
        <v>202</v>
      </c>
      <c r="E40" s="91">
        <f>SUM(E32:E38)</f>
        <v>9508</v>
      </c>
      <c r="F40" s="91">
        <f>SUM(F32:F38)</f>
        <v>3061</v>
      </c>
      <c r="G40" s="91">
        <f>SUM(G32:G38)</f>
        <v>0</v>
      </c>
      <c r="H40" s="91">
        <f>SUM(H32:H38)</f>
        <v>5935</v>
      </c>
      <c r="I40" s="91">
        <f>SUM(I32:I38)</f>
        <v>18504</v>
      </c>
    </row>
    <row r="41" ht="13.5" thickTop="1"/>
    <row r="43" spans="1:9" ht="12.75">
      <c r="A43" s="183" t="s">
        <v>301</v>
      </c>
      <c r="B43" s="183"/>
      <c r="C43" s="183"/>
      <c r="D43" s="183"/>
      <c r="E43" s="183"/>
      <c r="F43" s="183"/>
      <c r="G43" s="183"/>
      <c r="H43" s="183"/>
      <c r="I43" s="183"/>
    </row>
    <row r="44" spans="1:9" ht="12.75">
      <c r="A44" s="183"/>
      <c r="B44" s="183"/>
      <c r="C44" s="183"/>
      <c r="D44" s="183"/>
      <c r="E44" s="183"/>
      <c r="F44" s="183"/>
      <c r="G44" s="183"/>
      <c r="H44" s="183"/>
      <c r="I44" s="183"/>
    </row>
  </sheetData>
  <mergeCells count="1">
    <mergeCell ref="A43:I44"/>
  </mergeCells>
  <printOptions/>
  <pageMargins left="0.07986111111111112" right="0.07986111111111112" top="0.52" bottom="0.25" header="1.112624460025782E-308" footer="0.25"/>
  <pageSetup blackAndWhite="1"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dimension ref="A1:I50"/>
  <sheetViews>
    <sheetView view="pageBreakPreview" zoomScaleSheetLayoutView="100" workbookViewId="0" topLeftCell="A1">
      <selection activeCell="P36" sqref="P36"/>
    </sheetView>
  </sheetViews>
  <sheetFormatPr defaultColWidth="9.140625" defaultRowHeight="12.75"/>
  <cols>
    <col min="1" max="1" width="5.421875" style="12" customWidth="1"/>
    <col min="2" max="2" width="11.421875" style="12" customWidth="1"/>
    <col min="3" max="3" width="22.7109375" style="12" customWidth="1"/>
    <col min="4" max="4" width="20.00390625" style="12" customWidth="1"/>
    <col min="5" max="5" width="17.57421875" style="12" bestFit="1" customWidth="1"/>
    <col min="6" max="6" width="4.421875" style="12" customWidth="1"/>
    <col min="7" max="7" width="17.57421875" style="12" customWidth="1"/>
    <col min="8" max="8" width="5.7109375" style="12" customWidth="1"/>
    <col min="9" max="16384" width="11.421875" style="12" customWidth="1"/>
  </cols>
  <sheetData>
    <row r="1" spans="1:2" s="11" customFormat="1" ht="12.75">
      <c r="A1" s="57" t="s">
        <v>6</v>
      </c>
      <c r="B1" s="90"/>
    </row>
    <row r="2" spans="1:2" s="11" customFormat="1" ht="12.75">
      <c r="A2" s="57" t="s">
        <v>141</v>
      </c>
      <c r="B2" s="90"/>
    </row>
    <row r="3" spans="1:2" s="11" customFormat="1" ht="12.75">
      <c r="A3" s="57" t="s">
        <v>197</v>
      </c>
      <c r="B3" s="90"/>
    </row>
    <row r="4" ht="12.75">
      <c r="A4" s="59"/>
    </row>
    <row r="5" spans="1:7" ht="12.75">
      <c r="A5" s="59"/>
      <c r="E5" s="53" t="s">
        <v>56</v>
      </c>
      <c r="F5" s="53"/>
      <c r="G5" s="53" t="s">
        <v>188</v>
      </c>
    </row>
    <row r="6" spans="1:7" ht="12.75">
      <c r="A6" s="59"/>
      <c r="E6" s="53" t="s">
        <v>57</v>
      </c>
      <c r="F6" s="53"/>
      <c r="G6" s="53" t="s">
        <v>57</v>
      </c>
    </row>
    <row r="7" spans="1:7" ht="12.75">
      <c r="A7" s="59"/>
      <c r="E7" s="63" t="s">
        <v>198</v>
      </c>
      <c r="F7" s="53"/>
      <c r="G7" s="63" t="s">
        <v>199</v>
      </c>
    </row>
    <row r="8" spans="1:7" ht="12.75">
      <c r="A8" s="59"/>
      <c r="E8" s="56" t="s">
        <v>10</v>
      </c>
      <c r="F8" s="53"/>
      <c r="G8" s="56" t="s">
        <v>10</v>
      </c>
    </row>
    <row r="9" ht="12.75">
      <c r="A9" s="59" t="s">
        <v>11</v>
      </c>
    </row>
    <row r="10" spans="1:7" ht="12.75">
      <c r="A10" s="12" t="s">
        <v>12</v>
      </c>
      <c r="E10" s="9">
        <f>+'P&amp;L-REPORT'!F27</f>
        <v>281</v>
      </c>
      <c r="G10" s="9">
        <v>255</v>
      </c>
    </row>
    <row r="11" spans="1:7" ht="12.75">
      <c r="A11" s="154" t="s">
        <v>13</v>
      </c>
      <c r="B11" s="16"/>
      <c r="C11" s="16"/>
      <c r="D11" s="16"/>
      <c r="E11" s="151"/>
      <c r="F11" s="16"/>
      <c r="G11" s="151"/>
    </row>
    <row r="12" spans="1:8" ht="12.75">
      <c r="A12" s="154"/>
      <c r="B12" s="16" t="s">
        <v>302</v>
      </c>
      <c r="C12" s="16"/>
      <c r="D12" s="16"/>
      <c r="E12" s="151">
        <v>64</v>
      </c>
      <c r="F12" s="16"/>
      <c r="G12" s="151">
        <v>59</v>
      </c>
      <c r="H12" s="9"/>
    </row>
    <row r="13" spans="1:8" ht="12.75">
      <c r="A13" s="154"/>
      <c r="B13" s="16" t="s">
        <v>14</v>
      </c>
      <c r="C13" s="16"/>
      <c r="D13" s="16"/>
      <c r="E13" s="151">
        <v>123</v>
      </c>
      <c r="F13" s="16"/>
      <c r="G13" s="151">
        <v>98</v>
      </c>
      <c r="H13" s="9"/>
    </row>
    <row r="14" spans="1:8" ht="12.75">
      <c r="A14" s="154"/>
      <c r="B14" s="16" t="s">
        <v>15</v>
      </c>
      <c r="C14" s="16"/>
      <c r="D14" s="16"/>
      <c r="E14" s="151">
        <v>5</v>
      </c>
      <c r="F14" s="16"/>
      <c r="G14" s="151">
        <v>5</v>
      </c>
      <c r="H14" s="9"/>
    </row>
    <row r="15" spans="1:8" ht="12.75" hidden="1">
      <c r="A15" s="154"/>
      <c r="B15" s="16" t="s">
        <v>16</v>
      </c>
      <c r="C15" s="16"/>
      <c r="D15" s="16"/>
      <c r="E15" s="151">
        <v>0</v>
      </c>
      <c r="F15" s="16"/>
      <c r="G15" s="151">
        <v>0</v>
      </c>
      <c r="H15" s="9"/>
    </row>
    <row r="16" spans="1:8" ht="12.75" hidden="1">
      <c r="A16" s="154"/>
      <c r="B16" s="16" t="s">
        <v>17</v>
      </c>
      <c r="C16" s="16"/>
      <c r="D16" s="16"/>
      <c r="E16" s="151">
        <v>0</v>
      </c>
      <c r="F16" s="16"/>
      <c r="G16" s="151">
        <v>0</v>
      </c>
      <c r="H16" s="9"/>
    </row>
    <row r="17" spans="1:8" ht="12.75">
      <c r="A17" s="154"/>
      <c r="B17" s="16" t="s">
        <v>235</v>
      </c>
      <c r="C17" s="16"/>
      <c r="D17" s="16"/>
      <c r="E17" s="151">
        <v>65</v>
      </c>
      <c r="F17" s="16"/>
      <c r="G17" s="151">
        <v>0</v>
      </c>
      <c r="H17" s="9"/>
    </row>
    <row r="18" spans="1:8" ht="12.75">
      <c r="A18" s="154"/>
      <c r="B18" s="16" t="s">
        <v>18</v>
      </c>
      <c r="C18" s="16"/>
      <c r="D18" s="16"/>
      <c r="E18" s="173">
        <v>0</v>
      </c>
      <c r="F18" s="16"/>
      <c r="G18" s="173">
        <v>-12</v>
      </c>
      <c r="H18" s="9"/>
    </row>
    <row r="19" spans="1:8" ht="12.75">
      <c r="A19" s="154"/>
      <c r="B19" s="16"/>
      <c r="C19" s="16"/>
      <c r="D19" s="16"/>
      <c r="E19" s="89"/>
      <c r="F19" s="174"/>
      <c r="G19" s="89"/>
      <c r="H19" s="9"/>
    </row>
    <row r="20" spans="1:7" ht="12.75">
      <c r="A20" s="154" t="s">
        <v>19</v>
      </c>
      <c r="B20" s="16"/>
      <c r="C20" s="16"/>
      <c r="D20" s="16"/>
      <c r="E20" s="151">
        <f>SUM(E10:E19)</f>
        <v>538</v>
      </c>
      <c r="F20" s="16"/>
      <c r="G20" s="151">
        <f>SUM(G10:G19)</f>
        <v>405</v>
      </c>
    </row>
    <row r="21" spans="1:7" ht="12.75">
      <c r="A21" s="16"/>
      <c r="B21" s="157"/>
      <c r="C21" s="16"/>
      <c r="D21" s="16"/>
      <c r="E21" s="151"/>
      <c r="F21" s="16"/>
      <c r="G21" s="151"/>
    </row>
    <row r="22" spans="1:7" ht="12.75">
      <c r="A22" s="154"/>
      <c r="B22" s="16" t="s">
        <v>20</v>
      </c>
      <c r="C22" s="16"/>
      <c r="D22" s="16"/>
      <c r="E22" s="151">
        <f>-155+6+1</f>
        <v>-148</v>
      </c>
      <c r="F22" s="16"/>
      <c r="G22" s="151">
        <v>-816</v>
      </c>
    </row>
    <row r="23" spans="1:7" ht="12.75">
      <c r="A23" s="154"/>
      <c r="B23" s="16" t="s">
        <v>21</v>
      </c>
      <c r="C23" s="16"/>
      <c r="D23" s="16"/>
      <c r="E23" s="89">
        <f>213-65</f>
        <v>148</v>
      </c>
      <c r="F23" s="16"/>
      <c r="G23" s="89">
        <v>65</v>
      </c>
    </row>
    <row r="24" spans="1:7" ht="12.75">
      <c r="A24" s="154" t="s">
        <v>303</v>
      </c>
      <c r="B24" s="16"/>
      <c r="C24" s="16"/>
      <c r="D24" s="16"/>
      <c r="E24" s="151">
        <f>SUM(E20:E23)</f>
        <v>538</v>
      </c>
      <c r="F24" s="16"/>
      <c r="G24" s="151">
        <f>SUM(G20:G23)</f>
        <v>-346</v>
      </c>
    </row>
    <row r="25" spans="1:7" ht="12.75">
      <c r="A25" s="154"/>
      <c r="B25" s="16" t="s">
        <v>22</v>
      </c>
      <c r="C25" s="16"/>
      <c r="D25" s="16"/>
      <c r="E25" s="173">
        <v>-6</v>
      </c>
      <c r="F25" s="16"/>
      <c r="G25" s="173">
        <v>-2</v>
      </c>
    </row>
    <row r="26" spans="1:7" ht="12.75">
      <c r="A26" s="154"/>
      <c r="B26" s="16" t="s">
        <v>23</v>
      </c>
      <c r="C26" s="16"/>
      <c r="D26" s="16"/>
      <c r="E26" s="89">
        <v>0</v>
      </c>
      <c r="F26" s="16"/>
      <c r="G26" s="89">
        <v>12</v>
      </c>
    </row>
    <row r="27" spans="1:7" ht="12.75">
      <c r="A27" s="154" t="s">
        <v>304</v>
      </c>
      <c r="B27" s="16"/>
      <c r="C27" s="16"/>
      <c r="D27" s="16"/>
      <c r="E27" s="151">
        <f>SUM(E24:E26)</f>
        <v>532</v>
      </c>
      <c r="F27" s="16"/>
      <c r="G27" s="151">
        <f>SUM(G24:G26)</f>
        <v>-336</v>
      </c>
    </row>
    <row r="28" spans="5:7" ht="12.75" hidden="1">
      <c r="E28" s="9"/>
      <c r="G28" s="9"/>
    </row>
    <row r="29" spans="1:7" ht="12.75">
      <c r="A29" s="65"/>
      <c r="E29" s="9"/>
      <c r="G29" s="9"/>
    </row>
    <row r="30" spans="1:7" ht="12.75">
      <c r="A30" s="12" t="s">
        <v>24</v>
      </c>
      <c r="E30" s="9"/>
      <c r="G30" s="9"/>
    </row>
    <row r="31" spans="2:7" ht="12.75">
      <c r="B31" s="12" t="s">
        <v>25</v>
      </c>
      <c r="E31" s="9">
        <v>-237</v>
      </c>
      <c r="G31" s="9">
        <v>-235</v>
      </c>
    </row>
    <row r="32" spans="2:7" ht="12.75">
      <c r="B32" s="12" t="s">
        <v>205</v>
      </c>
      <c r="E32" s="9">
        <v>-15</v>
      </c>
      <c r="G32" s="9">
        <v>0</v>
      </c>
    </row>
    <row r="33" spans="2:7" ht="12.75">
      <c r="B33" s="12" t="s">
        <v>177</v>
      </c>
      <c r="E33" s="9">
        <v>0</v>
      </c>
      <c r="G33" s="9">
        <v>-703</v>
      </c>
    </row>
    <row r="34" spans="5:7" ht="12.75">
      <c r="E34" s="10"/>
      <c r="G34" s="10"/>
    </row>
    <row r="35" spans="1:7" ht="12.75">
      <c r="A35" s="12" t="s">
        <v>180</v>
      </c>
      <c r="E35" s="9">
        <f>SUM(E31:E34)</f>
        <v>-252</v>
      </c>
      <c r="G35" s="9">
        <f>SUM(G31:G34)</f>
        <v>-938</v>
      </c>
    </row>
    <row r="36" spans="5:7" ht="12.75">
      <c r="E36" s="9"/>
      <c r="G36" s="9"/>
    </row>
    <row r="37" spans="1:7" ht="12.75">
      <c r="A37" s="12" t="s">
        <v>26</v>
      </c>
      <c r="E37" s="9"/>
      <c r="G37" s="9"/>
    </row>
    <row r="38" spans="2:7" ht="12.75">
      <c r="B38" s="12" t="s">
        <v>162</v>
      </c>
      <c r="E38" s="9">
        <v>76</v>
      </c>
      <c r="G38" s="9">
        <v>360</v>
      </c>
    </row>
    <row r="39" spans="2:7" ht="12.75">
      <c r="B39" s="12" t="s">
        <v>27</v>
      </c>
      <c r="E39" s="66">
        <v>0</v>
      </c>
      <c r="G39" s="66">
        <v>-471</v>
      </c>
    </row>
    <row r="40" spans="5:7" ht="12.75">
      <c r="E40" s="10"/>
      <c r="F40" s="92"/>
      <c r="G40" s="10"/>
    </row>
    <row r="41" spans="1:7" s="16" customFormat="1" ht="12.75">
      <c r="A41" s="16" t="s">
        <v>305</v>
      </c>
      <c r="E41" s="151">
        <f>SUM(E38:E40)</f>
        <v>76</v>
      </c>
      <c r="G41" s="151">
        <f>SUM(G38:G40)</f>
        <v>-111</v>
      </c>
    </row>
    <row r="42" spans="5:7" ht="12.75">
      <c r="E42" s="9"/>
      <c r="G42" s="9"/>
    </row>
    <row r="43" spans="1:7" ht="12.75">
      <c r="A43" s="12" t="s">
        <v>28</v>
      </c>
      <c r="E43" s="9">
        <f>+E41+E35+E27</f>
        <v>356</v>
      </c>
      <c r="G43" s="9">
        <f>+G41+G35+G27</f>
        <v>-1385</v>
      </c>
    </row>
    <row r="44" spans="1:8" ht="12.75">
      <c r="A44" s="12" t="s">
        <v>166</v>
      </c>
      <c r="E44" s="10">
        <v>2638</v>
      </c>
      <c r="G44" s="10">
        <v>6858</v>
      </c>
      <c r="H44" s="9"/>
    </row>
    <row r="45" spans="1:9" ht="12.75">
      <c r="A45" s="12" t="s">
        <v>167</v>
      </c>
      <c r="E45" s="93">
        <f>SUM(E43:E44)</f>
        <v>2994</v>
      </c>
      <c r="G45" s="93">
        <f>SUM(G43:G44)</f>
        <v>5473</v>
      </c>
      <c r="I45" s="9"/>
    </row>
    <row r="46" spans="5:7" ht="12.75">
      <c r="E46" s="84"/>
      <c r="G46" s="9"/>
    </row>
    <row r="47" spans="1:8" ht="12.75">
      <c r="A47" s="183" t="s">
        <v>306</v>
      </c>
      <c r="B47" s="183"/>
      <c r="C47" s="183"/>
      <c r="D47" s="183"/>
      <c r="E47" s="183"/>
      <c r="F47" s="183"/>
      <c r="G47" s="183"/>
      <c r="H47" s="183"/>
    </row>
    <row r="48" spans="1:8" ht="12.75">
      <c r="A48" s="183"/>
      <c r="B48" s="183"/>
      <c r="C48" s="183"/>
      <c r="D48" s="183"/>
      <c r="E48" s="183"/>
      <c r="F48" s="183"/>
      <c r="G48" s="183"/>
      <c r="H48" s="183"/>
    </row>
    <row r="49" spans="1:8" ht="12.75">
      <c r="A49" s="183"/>
      <c r="B49" s="183"/>
      <c r="C49" s="183"/>
      <c r="D49" s="183"/>
      <c r="E49" s="183"/>
      <c r="F49" s="183"/>
      <c r="G49" s="183"/>
      <c r="H49" s="183"/>
    </row>
    <row r="50" spans="5:7" ht="12.75">
      <c r="E50" s="9"/>
      <c r="G50" s="9"/>
    </row>
  </sheetData>
  <mergeCells count="1">
    <mergeCell ref="A47:H49"/>
  </mergeCells>
  <printOptions/>
  <pageMargins left="0.07986111111111112" right="0.07986111111111112" top="0.52" bottom="0.25" header="1.112624460025782E-308" footer="0.25"/>
  <pageSetup blackAndWhite="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O291"/>
  <sheetViews>
    <sheetView tabSelected="1" view="pageBreakPreview" zoomScaleSheetLayoutView="100" workbookViewId="0" topLeftCell="A1">
      <selection activeCell="M287" sqref="M287"/>
    </sheetView>
  </sheetViews>
  <sheetFormatPr defaultColWidth="9.140625" defaultRowHeight="12.75"/>
  <cols>
    <col min="1" max="1" width="4.421875" style="17" customWidth="1"/>
    <col min="2" max="2" width="4.00390625" style="17" customWidth="1"/>
    <col min="3" max="3" width="3.28125" style="17" customWidth="1"/>
    <col min="4" max="4" width="12.8515625" style="17" customWidth="1"/>
    <col min="5" max="5" width="10.421875" style="17" customWidth="1"/>
    <col min="6" max="6" width="5.28125" style="17" customWidth="1"/>
    <col min="7" max="7" width="13.140625" style="17" customWidth="1"/>
    <col min="8" max="8" width="5.421875" style="17" customWidth="1"/>
    <col min="9" max="9" width="11.57421875" style="17" customWidth="1"/>
    <col min="10" max="10" width="4.421875" style="17" customWidth="1"/>
    <col min="11" max="11" width="11.57421875" style="17" customWidth="1"/>
    <col min="12" max="12" width="5.28125" style="17" customWidth="1"/>
    <col min="13" max="13" width="12.28125" style="17" customWidth="1"/>
    <col min="14" max="14" width="9.7109375" style="17" customWidth="1"/>
    <col min="15" max="16384" width="9.140625" style="17" customWidth="1"/>
  </cols>
  <sheetData>
    <row r="1" spans="1:13" s="14" customFormat="1" ht="12.75">
      <c r="A1" s="197" t="s">
        <v>239</v>
      </c>
      <c r="B1" s="197"/>
      <c r="C1" s="197"/>
      <c r="D1" s="197"/>
      <c r="E1" s="197"/>
      <c r="F1" s="197"/>
      <c r="G1" s="197"/>
      <c r="H1" s="197"/>
      <c r="I1" s="197"/>
      <c r="J1" s="197"/>
      <c r="K1" s="197"/>
      <c r="L1" s="197"/>
      <c r="M1" s="197"/>
    </row>
    <row r="2" spans="1:13" s="14" customFormat="1" ht="12.75">
      <c r="A2" s="158" t="s">
        <v>67</v>
      </c>
      <c r="B2" s="158"/>
      <c r="C2" s="158"/>
      <c r="D2" s="158"/>
      <c r="E2" s="158"/>
      <c r="F2" s="158"/>
      <c r="G2" s="158"/>
      <c r="H2" s="158"/>
      <c r="I2" s="158"/>
      <c r="J2" s="158"/>
      <c r="K2" s="158"/>
      <c r="L2" s="158"/>
      <c r="M2" s="158"/>
    </row>
    <row r="3" spans="1:13" ht="12.75">
      <c r="A3" s="16"/>
      <c r="B3" s="16"/>
      <c r="C3" s="16"/>
      <c r="D3" s="16"/>
      <c r="E3" s="16"/>
      <c r="F3" s="16"/>
      <c r="G3" s="16"/>
      <c r="H3" s="16"/>
      <c r="I3" s="16"/>
      <c r="J3" s="16"/>
      <c r="K3" s="16"/>
      <c r="L3" s="16"/>
      <c r="M3" s="11"/>
    </row>
    <row r="4" spans="1:13" s="19" customFormat="1" ht="12.75">
      <c r="A4" s="159" t="s">
        <v>204</v>
      </c>
      <c r="B4" s="159"/>
      <c r="C4" s="159"/>
      <c r="D4" s="159"/>
      <c r="E4" s="159"/>
      <c r="F4" s="159"/>
      <c r="G4" s="159"/>
      <c r="H4" s="159"/>
      <c r="I4" s="159"/>
      <c r="J4" s="159"/>
      <c r="K4" s="159"/>
      <c r="L4" s="159"/>
      <c r="M4" s="159"/>
    </row>
    <row r="5" spans="1:13" s="19" customFormat="1" ht="12.75">
      <c r="A5" s="18"/>
      <c r="B5" s="18"/>
      <c r="C5" s="18"/>
      <c r="D5" s="18"/>
      <c r="E5" s="18"/>
      <c r="F5" s="18"/>
      <c r="G5" s="18"/>
      <c r="H5" s="18"/>
      <c r="I5" s="18"/>
      <c r="J5" s="18"/>
      <c r="K5" s="18"/>
      <c r="L5" s="18"/>
      <c r="M5" s="18"/>
    </row>
    <row r="6" spans="1:13" s="19" customFormat="1" ht="12.75">
      <c r="A6" s="160" t="s">
        <v>185</v>
      </c>
      <c r="B6" s="160"/>
      <c r="C6" s="160"/>
      <c r="D6" s="160"/>
      <c r="E6" s="160"/>
      <c r="F6" s="160"/>
      <c r="G6" s="160"/>
      <c r="H6" s="160"/>
      <c r="I6" s="160"/>
      <c r="J6" s="160"/>
      <c r="K6" s="160"/>
      <c r="L6" s="160"/>
      <c r="M6" s="160"/>
    </row>
    <row r="7" spans="1:13" s="19" customFormat="1" ht="12.75">
      <c r="A7" s="20"/>
      <c r="B7" s="20"/>
      <c r="C7" s="20"/>
      <c r="D7" s="20"/>
      <c r="E7" s="20"/>
      <c r="F7" s="20"/>
      <c r="G7" s="20"/>
      <c r="H7" s="20"/>
      <c r="I7" s="20"/>
      <c r="J7" s="20"/>
      <c r="K7" s="20"/>
      <c r="L7" s="20"/>
      <c r="M7" s="20"/>
    </row>
    <row r="8" spans="1:13" s="23" customFormat="1" ht="12.75" customHeight="1">
      <c r="A8" s="13" t="s">
        <v>68</v>
      </c>
      <c r="B8" s="190" t="s">
        <v>69</v>
      </c>
      <c r="C8" s="190"/>
      <c r="D8" s="190"/>
      <c r="E8" s="190"/>
      <c r="F8" s="190"/>
      <c r="G8" s="190"/>
      <c r="H8" s="190"/>
      <c r="I8" s="189"/>
      <c r="J8" s="189"/>
      <c r="K8" s="189"/>
      <c r="L8" s="189"/>
      <c r="M8" s="189"/>
    </row>
    <row r="9" spans="1:13" s="23" customFormat="1" ht="12.75">
      <c r="A9" s="13"/>
      <c r="B9" s="22"/>
      <c r="C9" s="22"/>
      <c r="D9" s="22"/>
      <c r="E9" s="22"/>
      <c r="F9" s="22"/>
      <c r="G9" s="22"/>
      <c r="H9" s="22"/>
      <c r="I9" s="22"/>
      <c r="J9" s="22"/>
      <c r="K9" s="22"/>
      <c r="L9" s="22"/>
      <c r="M9" s="22"/>
    </row>
    <row r="10" spans="1:13" s="23" customFormat="1" ht="12.75" customHeight="1">
      <c r="A10" s="13"/>
      <c r="B10" s="184" t="s">
        <v>240</v>
      </c>
      <c r="C10" s="184"/>
      <c r="D10" s="184"/>
      <c r="E10" s="184"/>
      <c r="F10" s="184"/>
      <c r="G10" s="184"/>
      <c r="H10" s="184"/>
      <c r="I10" s="184"/>
      <c r="J10" s="184"/>
      <c r="K10" s="184"/>
      <c r="L10" s="184"/>
      <c r="M10" s="184"/>
    </row>
    <row r="11" spans="1:13" s="23" customFormat="1" ht="12.75">
      <c r="A11" s="13"/>
      <c r="B11" s="184"/>
      <c r="C11" s="184"/>
      <c r="D11" s="184"/>
      <c r="E11" s="184"/>
      <c r="F11" s="184"/>
      <c r="G11" s="184"/>
      <c r="H11" s="184"/>
      <c r="I11" s="184"/>
      <c r="J11" s="184"/>
      <c r="K11" s="184"/>
      <c r="L11" s="184"/>
      <c r="M11" s="184"/>
    </row>
    <row r="12" spans="1:13" s="23" customFormat="1" ht="12.75">
      <c r="A12" s="13"/>
      <c r="B12" s="184"/>
      <c r="C12" s="184"/>
      <c r="D12" s="184"/>
      <c r="E12" s="184"/>
      <c r="F12" s="184"/>
      <c r="G12" s="184"/>
      <c r="H12" s="184"/>
      <c r="I12" s="184"/>
      <c r="J12" s="184"/>
      <c r="K12" s="184"/>
      <c r="L12" s="184"/>
      <c r="M12" s="184"/>
    </row>
    <row r="13" spans="1:13" s="23" customFormat="1" ht="12.75">
      <c r="A13" s="13"/>
      <c r="B13" s="184"/>
      <c r="C13" s="184"/>
      <c r="D13" s="184"/>
      <c r="E13" s="184"/>
      <c r="F13" s="184"/>
      <c r="G13" s="184"/>
      <c r="H13" s="184"/>
      <c r="I13" s="184"/>
      <c r="J13" s="184"/>
      <c r="K13" s="184"/>
      <c r="L13" s="184"/>
      <c r="M13" s="184"/>
    </row>
    <row r="14" spans="1:13" s="23" customFormat="1" ht="12.75">
      <c r="A14" s="13"/>
      <c r="B14" s="24"/>
      <c r="C14" s="24"/>
      <c r="D14" s="24"/>
      <c r="E14" s="24"/>
      <c r="F14" s="24"/>
      <c r="G14" s="24"/>
      <c r="H14" s="24"/>
      <c r="I14" s="24"/>
      <c r="J14" s="24"/>
      <c r="K14" s="24"/>
      <c r="L14" s="24"/>
      <c r="M14" s="24"/>
    </row>
    <row r="15" spans="1:13" s="23" customFormat="1" ht="12.75">
      <c r="A15" s="13"/>
      <c r="B15" s="184" t="s">
        <v>241</v>
      </c>
      <c r="C15" s="184"/>
      <c r="D15" s="184"/>
      <c r="E15" s="184"/>
      <c r="F15" s="184"/>
      <c r="G15" s="184"/>
      <c r="H15" s="184"/>
      <c r="I15" s="184"/>
      <c r="J15" s="184"/>
      <c r="K15" s="184"/>
      <c r="L15" s="184"/>
      <c r="M15" s="184"/>
    </row>
    <row r="16" spans="1:13" s="23" customFormat="1" ht="12.75">
      <c r="A16" s="13"/>
      <c r="B16" s="183"/>
      <c r="C16" s="183"/>
      <c r="D16" s="183"/>
      <c r="E16" s="183"/>
      <c r="F16" s="183"/>
      <c r="G16" s="183"/>
      <c r="H16" s="183"/>
      <c r="I16" s="183"/>
      <c r="J16" s="183"/>
      <c r="K16" s="183"/>
      <c r="L16" s="183"/>
      <c r="M16" s="183"/>
    </row>
    <row r="17" spans="1:13" s="23" customFormat="1" ht="12.75">
      <c r="A17" s="13"/>
      <c r="B17" s="22"/>
      <c r="C17" s="22"/>
      <c r="D17" s="22"/>
      <c r="E17" s="22"/>
      <c r="F17" s="22"/>
      <c r="G17" s="22"/>
      <c r="H17" s="22"/>
      <c r="I17" s="22"/>
      <c r="J17" s="22"/>
      <c r="K17" s="22"/>
      <c r="L17" s="22"/>
      <c r="M17" s="22"/>
    </row>
    <row r="18" spans="1:13" s="23" customFormat="1" ht="12.75">
      <c r="A18" s="13" t="s">
        <v>70</v>
      </c>
      <c r="B18" s="190" t="s">
        <v>242</v>
      </c>
      <c r="C18" s="190"/>
      <c r="D18" s="190"/>
      <c r="E18" s="190"/>
      <c r="F18" s="190"/>
      <c r="G18" s="190"/>
      <c r="H18" s="190"/>
      <c r="I18" s="189"/>
      <c r="J18" s="189"/>
      <c r="K18" s="189"/>
      <c r="L18" s="189"/>
      <c r="M18" s="189"/>
    </row>
    <row r="19" spans="1:13" s="23" customFormat="1" ht="12.75">
      <c r="A19" s="13"/>
      <c r="B19" s="22"/>
      <c r="C19" s="22"/>
      <c r="D19" s="22"/>
      <c r="E19" s="22"/>
      <c r="F19" s="22"/>
      <c r="G19" s="22"/>
      <c r="H19" s="22"/>
      <c r="I19" s="22"/>
      <c r="J19" s="22"/>
      <c r="K19" s="22"/>
      <c r="L19" s="22"/>
      <c r="M19" s="22"/>
    </row>
    <row r="20" spans="1:13" s="23" customFormat="1" ht="12.75">
      <c r="A20" s="13"/>
      <c r="B20" s="184" t="s">
        <v>243</v>
      </c>
      <c r="C20" s="184"/>
      <c r="D20" s="184"/>
      <c r="E20" s="184"/>
      <c r="F20" s="184"/>
      <c r="G20" s="184"/>
      <c r="H20" s="184"/>
      <c r="I20" s="184"/>
      <c r="J20" s="184"/>
      <c r="K20" s="184"/>
      <c r="L20" s="184"/>
      <c r="M20" s="184"/>
    </row>
    <row r="21" spans="1:13" s="23" customFormat="1" ht="12.75">
      <c r="A21" s="13"/>
      <c r="B21" s="184"/>
      <c r="C21" s="184"/>
      <c r="D21" s="184"/>
      <c r="E21" s="184"/>
      <c r="F21" s="184"/>
      <c r="G21" s="184"/>
      <c r="H21" s="184"/>
      <c r="I21" s="184"/>
      <c r="J21" s="184"/>
      <c r="K21" s="184"/>
      <c r="L21" s="184"/>
      <c r="M21" s="184"/>
    </row>
    <row r="22" spans="1:13" s="23" customFormat="1" ht="12.75">
      <c r="A22" s="13"/>
      <c r="B22" s="184"/>
      <c r="C22" s="184"/>
      <c r="D22" s="184"/>
      <c r="E22" s="184"/>
      <c r="F22" s="184"/>
      <c r="G22" s="184"/>
      <c r="H22" s="184"/>
      <c r="I22" s="184"/>
      <c r="J22" s="184"/>
      <c r="K22" s="184"/>
      <c r="L22" s="184"/>
      <c r="M22" s="184"/>
    </row>
    <row r="23" spans="1:13" s="23" customFormat="1" ht="12.75">
      <c r="A23" s="13"/>
      <c r="B23" s="184"/>
      <c r="C23" s="184"/>
      <c r="D23" s="184"/>
      <c r="E23" s="184"/>
      <c r="F23" s="184"/>
      <c r="G23" s="184"/>
      <c r="H23" s="184"/>
      <c r="I23" s="184"/>
      <c r="J23" s="184"/>
      <c r="K23" s="184"/>
      <c r="L23" s="184"/>
      <c r="M23" s="184"/>
    </row>
    <row r="24" spans="1:13" s="23" customFormat="1" ht="12.75">
      <c r="A24" s="13"/>
      <c r="B24" s="105" t="s">
        <v>244</v>
      </c>
      <c r="C24" s="106">
        <v>2</v>
      </c>
      <c r="D24" s="105" t="s">
        <v>245</v>
      </c>
      <c r="E24" s="24"/>
      <c r="F24" s="24"/>
      <c r="G24" s="24"/>
      <c r="H24" s="24"/>
      <c r="I24" s="24"/>
      <c r="J24" s="24"/>
      <c r="K24" s="24"/>
      <c r="L24" s="24"/>
      <c r="M24" s="24"/>
    </row>
    <row r="25" spans="1:13" s="23" customFormat="1" ht="12.75">
      <c r="A25" s="13"/>
      <c r="B25" s="105" t="s">
        <v>244</v>
      </c>
      <c r="C25" s="106">
        <v>3</v>
      </c>
      <c r="D25" s="105" t="s">
        <v>246</v>
      </c>
      <c r="E25" s="24"/>
      <c r="F25" s="24"/>
      <c r="G25" s="24"/>
      <c r="H25" s="24"/>
      <c r="I25" s="24"/>
      <c r="J25" s="24"/>
      <c r="K25" s="24"/>
      <c r="L25" s="24"/>
      <c r="M25" s="24"/>
    </row>
    <row r="26" spans="1:13" s="23" customFormat="1" ht="12.75">
      <c r="A26" s="13"/>
      <c r="B26" s="105" t="s">
        <v>244</v>
      </c>
      <c r="C26" s="106">
        <v>101</v>
      </c>
      <c r="D26" s="105" t="s">
        <v>247</v>
      </c>
      <c r="E26" s="24"/>
      <c r="F26" s="24"/>
      <c r="G26" s="24"/>
      <c r="H26" s="24"/>
      <c r="I26" s="24"/>
      <c r="J26" s="24"/>
      <c r="K26" s="24"/>
      <c r="L26" s="24"/>
      <c r="M26" s="24"/>
    </row>
    <row r="27" spans="1:13" s="23" customFormat="1" ht="12.75">
      <c r="A27" s="13"/>
      <c r="B27" s="105" t="s">
        <v>244</v>
      </c>
      <c r="C27" s="106">
        <v>102</v>
      </c>
      <c r="D27" s="105" t="s">
        <v>248</v>
      </c>
      <c r="E27" s="24"/>
      <c r="F27" s="24"/>
      <c r="G27" s="24"/>
      <c r="H27" s="24"/>
      <c r="I27" s="24"/>
      <c r="J27" s="24"/>
      <c r="K27" s="24"/>
      <c r="L27" s="24"/>
      <c r="M27" s="24"/>
    </row>
    <row r="28" spans="1:13" s="23" customFormat="1" ht="12.75">
      <c r="A28" s="13"/>
      <c r="B28" s="105" t="s">
        <v>244</v>
      </c>
      <c r="C28" s="106">
        <v>108</v>
      </c>
      <c r="D28" s="105" t="s">
        <v>249</v>
      </c>
      <c r="E28" s="24"/>
      <c r="F28" s="24"/>
      <c r="G28" s="24"/>
      <c r="H28" s="24"/>
      <c r="I28" s="24"/>
      <c r="J28" s="24"/>
      <c r="K28" s="24"/>
      <c r="L28" s="24"/>
      <c r="M28" s="24"/>
    </row>
    <row r="29" spans="1:13" s="23" customFormat="1" ht="12.75">
      <c r="A29" s="13"/>
      <c r="B29" s="105" t="s">
        <v>244</v>
      </c>
      <c r="C29" s="106">
        <v>110</v>
      </c>
      <c r="D29" s="105" t="s">
        <v>250</v>
      </c>
      <c r="E29" s="24"/>
      <c r="F29" s="24"/>
      <c r="G29" s="24"/>
      <c r="H29" s="24"/>
      <c r="I29" s="24"/>
      <c r="J29" s="24"/>
      <c r="K29" s="24"/>
      <c r="L29" s="24"/>
      <c r="M29" s="24"/>
    </row>
    <row r="30" spans="1:13" s="23" customFormat="1" ht="12.75">
      <c r="A30" s="13"/>
      <c r="B30" s="105" t="s">
        <v>244</v>
      </c>
      <c r="C30" s="106">
        <v>116</v>
      </c>
      <c r="D30" s="105" t="s">
        <v>251</v>
      </c>
      <c r="E30" s="24"/>
      <c r="F30" s="24"/>
      <c r="G30" s="24"/>
      <c r="H30" s="24"/>
      <c r="I30" s="24"/>
      <c r="J30" s="24"/>
      <c r="K30" s="24"/>
      <c r="L30" s="24"/>
      <c r="M30" s="24"/>
    </row>
    <row r="31" spans="1:13" s="23" customFormat="1" ht="12.75">
      <c r="A31" s="13"/>
      <c r="B31" s="105" t="s">
        <v>244</v>
      </c>
      <c r="C31" s="106">
        <v>121</v>
      </c>
      <c r="D31" s="105" t="s">
        <v>252</v>
      </c>
      <c r="E31" s="24"/>
      <c r="F31" s="24"/>
      <c r="G31" s="24"/>
      <c r="H31" s="24"/>
      <c r="I31" s="24"/>
      <c r="J31" s="24"/>
      <c r="K31" s="24"/>
      <c r="L31" s="24"/>
      <c r="M31" s="24"/>
    </row>
    <row r="32" spans="1:13" s="23" customFormat="1" ht="12.75">
      <c r="A32" s="13"/>
      <c r="B32" s="105" t="s">
        <v>244</v>
      </c>
      <c r="C32" s="106">
        <v>127</v>
      </c>
      <c r="D32" s="105" t="s">
        <v>253</v>
      </c>
      <c r="E32" s="24"/>
      <c r="F32" s="24"/>
      <c r="G32" s="24"/>
      <c r="H32" s="24"/>
      <c r="I32" s="24"/>
      <c r="J32" s="24"/>
      <c r="K32" s="24"/>
      <c r="L32" s="24"/>
      <c r="M32" s="24"/>
    </row>
    <row r="33" spans="1:13" s="23" customFormat="1" ht="12.75">
      <c r="A33" s="13"/>
      <c r="B33" s="105" t="s">
        <v>244</v>
      </c>
      <c r="C33" s="106">
        <v>132</v>
      </c>
      <c r="D33" s="105" t="s">
        <v>254</v>
      </c>
      <c r="E33" s="24"/>
      <c r="F33" s="24"/>
      <c r="G33" s="24"/>
      <c r="H33" s="24"/>
      <c r="I33" s="24"/>
      <c r="J33" s="24"/>
      <c r="K33" s="24"/>
      <c r="L33" s="24"/>
      <c r="M33" s="24"/>
    </row>
    <row r="34" spans="1:13" s="23" customFormat="1" ht="12.75">
      <c r="A34" s="13"/>
      <c r="B34" s="105" t="s">
        <v>244</v>
      </c>
      <c r="C34" s="106">
        <v>133</v>
      </c>
      <c r="D34" s="105" t="s">
        <v>255</v>
      </c>
      <c r="E34" s="24"/>
      <c r="F34" s="24"/>
      <c r="G34" s="24"/>
      <c r="H34" s="24"/>
      <c r="I34" s="24"/>
      <c r="J34" s="24"/>
      <c r="K34" s="24"/>
      <c r="L34" s="24"/>
      <c r="M34" s="24"/>
    </row>
    <row r="35" spans="1:13" s="23" customFormat="1" ht="12.75">
      <c r="A35" s="13"/>
      <c r="B35" s="105" t="s">
        <v>244</v>
      </c>
      <c r="C35" s="106">
        <v>136</v>
      </c>
      <c r="D35" s="105" t="s">
        <v>256</v>
      </c>
      <c r="E35" s="24"/>
      <c r="F35" s="24"/>
      <c r="G35" s="24"/>
      <c r="H35" s="24"/>
      <c r="I35" s="24"/>
      <c r="J35" s="24"/>
      <c r="K35" s="24"/>
      <c r="L35" s="24"/>
      <c r="M35" s="24"/>
    </row>
    <row r="36" spans="1:13" s="23" customFormat="1" ht="12.75">
      <c r="A36" s="13"/>
      <c r="B36" s="105" t="s">
        <v>244</v>
      </c>
      <c r="C36" s="106">
        <v>138</v>
      </c>
      <c r="D36" s="105" t="s">
        <v>257</v>
      </c>
      <c r="E36" s="24"/>
      <c r="F36" s="24"/>
      <c r="G36" s="24"/>
      <c r="H36" s="24"/>
      <c r="I36" s="24"/>
      <c r="J36" s="24"/>
      <c r="K36" s="24"/>
      <c r="L36" s="24"/>
      <c r="M36" s="24"/>
    </row>
    <row r="37" spans="1:13" s="23" customFormat="1" ht="12.75">
      <c r="A37" s="13"/>
      <c r="B37" s="24"/>
      <c r="C37" s="24"/>
      <c r="D37" s="24"/>
      <c r="E37" s="24"/>
      <c r="F37" s="24"/>
      <c r="G37" s="24"/>
      <c r="H37" s="24"/>
      <c r="I37" s="24"/>
      <c r="J37" s="24"/>
      <c r="K37" s="24"/>
      <c r="L37" s="24"/>
      <c r="M37" s="24"/>
    </row>
    <row r="38" spans="1:13" s="23" customFormat="1" ht="12.75">
      <c r="A38" s="13"/>
      <c r="B38" s="184" t="s">
        <v>258</v>
      </c>
      <c r="C38" s="184"/>
      <c r="D38" s="184"/>
      <c r="E38" s="184"/>
      <c r="F38" s="184"/>
      <c r="G38" s="184"/>
      <c r="H38" s="184"/>
      <c r="I38" s="184"/>
      <c r="J38" s="184"/>
      <c r="K38" s="184"/>
      <c r="L38" s="184"/>
      <c r="M38" s="184"/>
    </row>
    <row r="39" spans="1:13" s="23" customFormat="1" ht="12.75">
      <c r="A39" s="13"/>
      <c r="B39" s="183"/>
      <c r="C39" s="183"/>
      <c r="D39" s="183"/>
      <c r="E39" s="183"/>
      <c r="F39" s="183"/>
      <c r="G39" s="183"/>
      <c r="H39" s="183"/>
      <c r="I39" s="183"/>
      <c r="J39" s="183"/>
      <c r="K39" s="183"/>
      <c r="L39" s="183"/>
      <c r="M39" s="183"/>
    </row>
    <row r="40" spans="1:13" s="23" customFormat="1" ht="12.75">
      <c r="A40" s="13"/>
      <c r="B40" s="24"/>
      <c r="C40" s="24"/>
      <c r="D40" s="24"/>
      <c r="E40" s="24"/>
      <c r="F40" s="24"/>
      <c r="G40" s="24"/>
      <c r="H40" s="24"/>
      <c r="I40" s="24"/>
      <c r="J40" s="24"/>
      <c r="K40" s="24"/>
      <c r="L40" s="24"/>
      <c r="M40" s="24"/>
    </row>
    <row r="41" spans="1:13" s="23" customFormat="1" ht="12.75">
      <c r="A41" s="13"/>
      <c r="B41" s="184" t="s">
        <v>259</v>
      </c>
      <c r="C41" s="184"/>
      <c r="D41" s="184"/>
      <c r="E41" s="184"/>
      <c r="F41" s="184"/>
      <c r="G41" s="184"/>
      <c r="H41" s="184"/>
      <c r="I41" s="184"/>
      <c r="J41" s="184"/>
      <c r="K41" s="184"/>
      <c r="L41" s="184"/>
      <c r="M41" s="184"/>
    </row>
    <row r="42" spans="1:13" s="23" customFormat="1" ht="12.75">
      <c r="A42" s="13"/>
      <c r="B42" s="183"/>
      <c r="C42" s="183"/>
      <c r="D42" s="183"/>
      <c r="E42" s="183"/>
      <c r="F42" s="183"/>
      <c r="G42" s="183"/>
      <c r="H42" s="183"/>
      <c r="I42" s="183"/>
      <c r="J42" s="183"/>
      <c r="K42" s="183"/>
      <c r="L42" s="183"/>
      <c r="M42" s="183"/>
    </row>
    <row r="43" spans="1:13" s="23" customFormat="1" ht="12.75">
      <c r="A43" s="13"/>
      <c r="B43" s="24"/>
      <c r="C43" s="24"/>
      <c r="D43" s="24"/>
      <c r="E43" s="24"/>
      <c r="F43" s="24"/>
      <c r="G43" s="24"/>
      <c r="H43" s="24"/>
      <c r="I43" s="24"/>
      <c r="J43" s="24"/>
      <c r="K43" s="24"/>
      <c r="L43" s="24"/>
      <c r="M43" s="24"/>
    </row>
    <row r="44" spans="1:13" s="23" customFormat="1" ht="12.75">
      <c r="A44" s="13"/>
      <c r="B44" s="184" t="s">
        <v>308</v>
      </c>
      <c r="C44" s="184"/>
      <c r="D44" s="184"/>
      <c r="E44" s="184"/>
      <c r="F44" s="184"/>
      <c r="G44" s="184"/>
      <c r="H44" s="184"/>
      <c r="I44" s="184"/>
      <c r="J44" s="184"/>
      <c r="K44" s="184"/>
      <c r="L44" s="184"/>
      <c r="M44" s="184"/>
    </row>
    <row r="45" spans="1:13" s="23" customFormat="1" ht="12.75">
      <c r="A45" s="13"/>
      <c r="B45" s="184"/>
      <c r="C45" s="184"/>
      <c r="D45" s="184"/>
      <c r="E45" s="184"/>
      <c r="F45" s="184"/>
      <c r="G45" s="184"/>
      <c r="H45" s="184"/>
      <c r="I45" s="184"/>
      <c r="J45" s="184"/>
      <c r="K45" s="184"/>
      <c r="L45" s="184"/>
      <c r="M45" s="184"/>
    </row>
    <row r="46" spans="1:13" s="23" customFormat="1" ht="12.75">
      <c r="A46" s="13"/>
      <c r="B46" s="184"/>
      <c r="C46" s="184"/>
      <c r="D46" s="184"/>
      <c r="E46" s="184"/>
      <c r="F46" s="184"/>
      <c r="G46" s="184"/>
      <c r="H46" s="184"/>
      <c r="I46" s="184"/>
      <c r="J46" s="184"/>
      <c r="K46" s="184"/>
      <c r="L46" s="184"/>
      <c r="M46" s="184"/>
    </row>
    <row r="47" spans="1:13" s="23" customFormat="1" ht="12.75">
      <c r="A47" s="13"/>
      <c r="B47" s="184"/>
      <c r="C47" s="184"/>
      <c r="D47" s="184"/>
      <c r="E47" s="184"/>
      <c r="F47" s="184"/>
      <c r="G47" s="184"/>
      <c r="H47" s="184"/>
      <c r="I47" s="184"/>
      <c r="J47" s="184"/>
      <c r="K47" s="184"/>
      <c r="L47" s="184"/>
      <c r="M47" s="184"/>
    </row>
    <row r="48" spans="1:13" s="23" customFormat="1" ht="12.75">
      <c r="A48" s="13"/>
      <c r="B48" s="184"/>
      <c r="C48" s="184"/>
      <c r="D48" s="184"/>
      <c r="E48" s="184"/>
      <c r="F48" s="184"/>
      <c r="G48" s="184"/>
      <c r="H48" s="184"/>
      <c r="I48" s="184"/>
      <c r="J48" s="184"/>
      <c r="K48" s="184"/>
      <c r="L48" s="184"/>
      <c r="M48" s="184"/>
    </row>
    <row r="49" spans="1:13" s="23" customFormat="1" ht="12.75">
      <c r="A49" s="13"/>
      <c r="B49" s="184"/>
      <c r="C49" s="184"/>
      <c r="D49" s="184"/>
      <c r="E49" s="184"/>
      <c r="F49" s="184"/>
      <c r="G49" s="184"/>
      <c r="H49" s="184"/>
      <c r="I49" s="184"/>
      <c r="J49" s="184"/>
      <c r="K49" s="184"/>
      <c r="L49" s="184"/>
      <c r="M49" s="184"/>
    </row>
    <row r="50" spans="1:13" s="23" customFormat="1" ht="12.75">
      <c r="A50" s="13"/>
      <c r="B50" s="184"/>
      <c r="C50" s="184"/>
      <c r="D50" s="184"/>
      <c r="E50" s="184"/>
      <c r="F50" s="184"/>
      <c r="G50" s="184"/>
      <c r="H50" s="184"/>
      <c r="I50" s="184"/>
      <c r="J50" s="184"/>
      <c r="K50" s="184"/>
      <c r="L50" s="184"/>
      <c r="M50" s="184"/>
    </row>
    <row r="51" spans="1:13" s="23" customFormat="1" ht="12.75">
      <c r="A51" s="13"/>
      <c r="B51" s="184"/>
      <c r="C51" s="184"/>
      <c r="D51" s="184"/>
      <c r="E51" s="184"/>
      <c r="F51" s="184"/>
      <c r="G51" s="184"/>
      <c r="H51" s="184"/>
      <c r="I51" s="184"/>
      <c r="J51" s="184"/>
      <c r="K51" s="184"/>
      <c r="L51" s="184"/>
      <c r="M51" s="184"/>
    </row>
    <row r="52" spans="1:13" s="23" customFormat="1" ht="12.75">
      <c r="A52" s="13"/>
      <c r="B52" s="184"/>
      <c r="C52" s="184"/>
      <c r="D52" s="184"/>
      <c r="E52" s="184"/>
      <c r="F52" s="184"/>
      <c r="G52" s="184"/>
      <c r="H52" s="184"/>
      <c r="I52" s="184"/>
      <c r="J52" s="184"/>
      <c r="K52" s="184"/>
      <c r="L52" s="184"/>
      <c r="M52" s="184"/>
    </row>
    <row r="53" spans="1:13" s="23" customFormat="1" ht="12.75">
      <c r="A53" s="13"/>
      <c r="B53" s="24"/>
      <c r="C53" s="24"/>
      <c r="D53" s="24"/>
      <c r="E53" s="24"/>
      <c r="F53" s="24"/>
      <c r="G53" s="24"/>
      <c r="H53" s="24"/>
      <c r="I53" s="24"/>
      <c r="J53" s="24"/>
      <c r="K53" s="24"/>
      <c r="L53" s="24"/>
      <c r="M53" s="24"/>
    </row>
    <row r="54" spans="1:13" s="23" customFormat="1" ht="12.75">
      <c r="A54" s="13"/>
      <c r="B54" s="184" t="s">
        <v>307</v>
      </c>
      <c r="C54" s="184"/>
      <c r="D54" s="184"/>
      <c r="E54" s="184"/>
      <c r="F54" s="184"/>
      <c r="G54" s="184"/>
      <c r="H54" s="184"/>
      <c r="I54" s="184"/>
      <c r="J54" s="184"/>
      <c r="K54" s="184"/>
      <c r="L54" s="184"/>
      <c r="M54" s="184"/>
    </row>
    <row r="55" spans="1:13" s="23" customFormat="1" ht="12.75">
      <c r="A55" s="13"/>
      <c r="B55" s="184"/>
      <c r="C55" s="184"/>
      <c r="D55" s="184"/>
      <c r="E55" s="184"/>
      <c r="F55" s="184"/>
      <c r="G55" s="184"/>
      <c r="H55" s="184"/>
      <c r="I55" s="184"/>
      <c r="J55" s="184"/>
      <c r="K55" s="184"/>
      <c r="L55" s="184"/>
      <c r="M55" s="184"/>
    </row>
    <row r="56" spans="1:13" s="23" customFormat="1" ht="12.75">
      <c r="A56" s="13"/>
      <c r="B56" s="184"/>
      <c r="C56" s="184"/>
      <c r="D56" s="184"/>
      <c r="E56" s="184"/>
      <c r="F56" s="184"/>
      <c r="G56" s="184"/>
      <c r="H56" s="184"/>
      <c r="I56" s="184"/>
      <c r="J56" s="184"/>
      <c r="K56" s="184"/>
      <c r="L56" s="184"/>
      <c r="M56" s="184"/>
    </row>
    <row r="57" spans="1:13" s="23" customFormat="1" ht="12.75">
      <c r="A57" s="13"/>
      <c r="B57" s="184"/>
      <c r="C57" s="184"/>
      <c r="D57" s="184"/>
      <c r="E57" s="184"/>
      <c r="F57" s="184"/>
      <c r="G57" s="184"/>
      <c r="H57" s="184"/>
      <c r="I57" s="184"/>
      <c r="J57" s="184"/>
      <c r="K57" s="184"/>
      <c r="L57" s="184"/>
      <c r="M57" s="184"/>
    </row>
    <row r="58" spans="1:13" s="23" customFormat="1" ht="12.75">
      <c r="A58" s="13"/>
      <c r="B58" s="24"/>
      <c r="C58" s="24"/>
      <c r="D58" s="24"/>
      <c r="E58" s="24"/>
      <c r="F58" s="24"/>
      <c r="G58" s="24"/>
      <c r="H58" s="24"/>
      <c r="I58" s="107" t="s">
        <v>260</v>
      </c>
      <c r="J58" s="24"/>
      <c r="K58" s="107" t="s">
        <v>262</v>
      </c>
      <c r="L58" s="24"/>
      <c r="M58" s="24"/>
    </row>
    <row r="59" spans="1:13" s="23" customFormat="1" ht="12.75">
      <c r="A59" s="13"/>
      <c r="B59" s="24"/>
      <c r="C59" s="24"/>
      <c r="D59" s="24"/>
      <c r="E59" s="24"/>
      <c r="F59" s="24"/>
      <c r="G59" s="24"/>
      <c r="H59" s="24"/>
      <c r="I59" s="107" t="s">
        <v>261</v>
      </c>
      <c r="J59" s="24"/>
      <c r="K59" s="107" t="s">
        <v>263</v>
      </c>
      <c r="L59" s="24"/>
      <c r="M59" s="107" t="s">
        <v>264</v>
      </c>
    </row>
    <row r="60" spans="1:13" s="23" customFormat="1" ht="12.75">
      <c r="A60" s="13"/>
      <c r="B60" s="24"/>
      <c r="C60" s="24"/>
      <c r="D60" s="24"/>
      <c r="E60" s="24"/>
      <c r="F60" s="24"/>
      <c r="G60" s="24"/>
      <c r="H60" s="24"/>
      <c r="I60" s="107" t="s">
        <v>10</v>
      </c>
      <c r="J60" s="24"/>
      <c r="K60" s="107" t="s">
        <v>10</v>
      </c>
      <c r="L60" s="24"/>
      <c r="M60" s="107" t="s">
        <v>10</v>
      </c>
    </row>
    <row r="61" spans="1:13" s="23" customFormat="1" ht="12.75">
      <c r="A61" s="13"/>
      <c r="B61" s="105" t="s">
        <v>265</v>
      </c>
      <c r="C61" s="24"/>
      <c r="D61" s="24"/>
      <c r="E61" s="24"/>
      <c r="F61" s="24"/>
      <c r="G61" s="24"/>
      <c r="H61" s="24"/>
      <c r="I61" s="105"/>
      <c r="J61" s="24"/>
      <c r="K61" s="105"/>
      <c r="L61" s="24"/>
      <c r="M61" s="105"/>
    </row>
    <row r="62" spans="1:13" s="23" customFormat="1" ht="12.75">
      <c r="A62" s="13"/>
      <c r="B62" s="105" t="s">
        <v>266</v>
      </c>
      <c r="C62" s="24"/>
      <c r="D62" s="24"/>
      <c r="E62" s="24"/>
      <c r="F62" s="24"/>
      <c r="G62" s="24"/>
      <c r="H62" s="24"/>
      <c r="I62" s="108">
        <v>8102</v>
      </c>
      <c r="J62" s="24"/>
      <c r="K62" s="108">
        <v>-131</v>
      </c>
      <c r="L62" s="24"/>
      <c r="M62" s="108">
        <f>+SUM(I62:K62)</f>
        <v>7971</v>
      </c>
    </row>
    <row r="63" spans="1:13" s="23" customFormat="1" ht="13.5" thickBot="1">
      <c r="A63" s="13"/>
      <c r="B63" s="105" t="s">
        <v>267</v>
      </c>
      <c r="C63" s="24"/>
      <c r="D63" s="24"/>
      <c r="E63" s="24"/>
      <c r="F63" s="24"/>
      <c r="G63" s="24"/>
      <c r="H63" s="24"/>
      <c r="I63" s="109">
        <v>-24</v>
      </c>
      <c r="J63" s="24"/>
      <c r="K63" s="109">
        <v>131</v>
      </c>
      <c r="L63" s="24"/>
      <c r="M63" s="109">
        <f>+SUM(I63:K63)</f>
        <v>107</v>
      </c>
    </row>
    <row r="64" spans="1:13" s="23" customFormat="1" ht="13.5" thickTop="1">
      <c r="A64" s="13"/>
      <c r="B64" s="24"/>
      <c r="C64" s="24"/>
      <c r="D64" s="24"/>
      <c r="E64" s="24"/>
      <c r="F64" s="24"/>
      <c r="G64" s="24"/>
      <c r="H64" s="24"/>
      <c r="I64" s="24"/>
      <c r="J64" s="24"/>
      <c r="K64" s="24"/>
      <c r="L64" s="24"/>
      <c r="M64" s="105"/>
    </row>
    <row r="65" spans="1:13" s="23" customFormat="1" ht="12.75">
      <c r="A65" s="13"/>
      <c r="B65" s="105" t="s">
        <v>268</v>
      </c>
      <c r="C65" s="24"/>
      <c r="D65" s="24"/>
      <c r="E65" s="24"/>
      <c r="F65" s="24"/>
      <c r="G65" s="24"/>
      <c r="H65" s="24"/>
      <c r="I65" s="24"/>
      <c r="J65" s="24"/>
      <c r="K65" s="24"/>
      <c r="L65" s="24"/>
      <c r="M65" s="24"/>
    </row>
    <row r="66" spans="1:13" s="23" customFormat="1" ht="12.75">
      <c r="A66" s="13"/>
      <c r="B66" s="24"/>
      <c r="C66" s="24"/>
      <c r="D66" s="24"/>
      <c r="E66" s="24"/>
      <c r="F66" s="24"/>
      <c r="G66" s="24"/>
      <c r="H66" s="24"/>
      <c r="I66" s="24"/>
      <c r="J66" s="24"/>
      <c r="K66" s="24"/>
      <c r="L66" s="24"/>
      <c r="M66" s="24"/>
    </row>
    <row r="67" spans="1:13" s="23" customFormat="1" ht="12.75">
      <c r="A67" s="13"/>
      <c r="B67" s="24"/>
      <c r="C67" s="24"/>
      <c r="D67" s="24"/>
      <c r="E67" s="24"/>
      <c r="F67" s="24"/>
      <c r="G67" s="56" t="s">
        <v>56</v>
      </c>
      <c r="I67" s="56" t="s">
        <v>188</v>
      </c>
      <c r="J67" s="24"/>
      <c r="K67" s="56" t="s">
        <v>56</v>
      </c>
      <c r="L67" s="56"/>
      <c r="M67" s="56" t="s">
        <v>188</v>
      </c>
    </row>
    <row r="68" spans="1:13" s="23" customFormat="1" ht="12.75">
      <c r="A68" s="13"/>
      <c r="B68" s="24"/>
      <c r="C68" s="24"/>
      <c r="D68" s="24"/>
      <c r="E68" s="24"/>
      <c r="F68" s="24"/>
      <c r="G68" s="56" t="s">
        <v>32</v>
      </c>
      <c r="I68" s="56" t="s">
        <v>32</v>
      </c>
      <c r="J68" s="24"/>
      <c r="K68" s="56" t="s">
        <v>57</v>
      </c>
      <c r="L68" s="56"/>
      <c r="M68" s="56" t="s">
        <v>57</v>
      </c>
    </row>
    <row r="69" spans="1:13" s="23" customFormat="1" ht="12.75">
      <c r="A69" s="13"/>
      <c r="B69" s="24"/>
      <c r="C69" s="24"/>
      <c r="D69" s="24"/>
      <c r="E69" s="24"/>
      <c r="F69" s="24"/>
      <c r="G69" s="107" t="s">
        <v>269</v>
      </c>
      <c r="H69" s="24"/>
      <c r="I69" s="107" t="s">
        <v>269</v>
      </c>
      <c r="J69" s="24"/>
      <c r="K69" s="107" t="s">
        <v>269</v>
      </c>
      <c r="L69" s="24"/>
      <c r="M69" s="107" t="s">
        <v>269</v>
      </c>
    </row>
    <row r="70" spans="1:13" s="23" customFormat="1" ht="12.75">
      <c r="A70" s="13"/>
      <c r="B70" s="24"/>
      <c r="C70" s="24"/>
      <c r="D70" s="24"/>
      <c r="E70" s="24"/>
      <c r="F70" s="24"/>
      <c r="G70" s="110" t="s">
        <v>270</v>
      </c>
      <c r="H70" s="24"/>
      <c r="I70" s="110" t="s">
        <v>271</v>
      </c>
      <c r="J70" s="24"/>
      <c r="K70" s="110" t="s">
        <v>270</v>
      </c>
      <c r="L70" s="24"/>
      <c r="M70" s="110" t="s">
        <v>271</v>
      </c>
    </row>
    <row r="71" spans="1:13" s="23" customFormat="1" ht="12.75">
      <c r="A71" s="13"/>
      <c r="B71" s="24"/>
      <c r="C71" s="24"/>
      <c r="D71" s="24"/>
      <c r="E71" s="24"/>
      <c r="F71" s="24"/>
      <c r="G71" s="107" t="s">
        <v>10</v>
      </c>
      <c r="H71" s="24"/>
      <c r="I71" s="107" t="s">
        <v>10</v>
      </c>
      <c r="J71" s="24"/>
      <c r="K71" s="107" t="s">
        <v>10</v>
      </c>
      <c r="L71" s="24"/>
      <c r="M71" s="107" t="s">
        <v>10</v>
      </c>
    </row>
    <row r="72" spans="1:13" s="23" customFormat="1" ht="12.75">
      <c r="A72" s="13"/>
      <c r="B72" s="22"/>
      <c r="C72" s="22"/>
      <c r="D72" s="22"/>
      <c r="E72" s="22"/>
      <c r="F72" s="22"/>
      <c r="G72" s="105"/>
      <c r="H72" s="22"/>
      <c r="I72" s="105"/>
      <c r="J72" s="22"/>
      <c r="K72" s="105"/>
      <c r="L72" s="22"/>
      <c r="M72" s="105"/>
    </row>
    <row r="73" spans="1:13" s="23" customFormat="1" ht="13.5" thickBot="1">
      <c r="A73" s="13"/>
      <c r="B73" s="105" t="s">
        <v>272</v>
      </c>
      <c r="C73" s="22"/>
      <c r="D73" s="22"/>
      <c r="E73" s="22"/>
      <c r="F73" s="22"/>
      <c r="G73" s="109">
        <v>65</v>
      </c>
      <c r="H73" s="22"/>
      <c r="I73" s="109">
        <v>0</v>
      </c>
      <c r="J73" s="22"/>
      <c r="K73" s="109">
        <v>65</v>
      </c>
      <c r="L73" s="22"/>
      <c r="M73" s="109">
        <v>0</v>
      </c>
    </row>
    <row r="74" spans="1:13" s="23" customFormat="1" ht="13.5" thickTop="1">
      <c r="A74" s="13"/>
      <c r="B74" s="22"/>
      <c r="C74" s="22"/>
      <c r="D74" s="22"/>
      <c r="E74" s="22"/>
      <c r="F74" s="22"/>
      <c r="G74" s="22"/>
      <c r="H74" s="22"/>
      <c r="I74" s="22"/>
      <c r="J74" s="22"/>
      <c r="K74" s="105"/>
      <c r="L74" s="22"/>
      <c r="M74" s="22"/>
    </row>
    <row r="75" spans="1:13" s="23" customFormat="1" ht="12.75" customHeight="1">
      <c r="A75" s="13" t="s">
        <v>72</v>
      </c>
      <c r="B75" s="190" t="s">
        <v>71</v>
      </c>
      <c r="C75" s="190"/>
      <c r="D75" s="190"/>
      <c r="E75" s="190"/>
      <c r="F75" s="190"/>
      <c r="G75" s="190"/>
      <c r="H75" s="190"/>
      <c r="I75" s="189"/>
      <c r="J75" s="189"/>
      <c r="K75" s="189"/>
      <c r="L75" s="189"/>
      <c r="M75" s="189"/>
    </row>
    <row r="76" spans="1:13" s="23" customFormat="1" ht="12.75">
      <c r="A76" s="13"/>
      <c r="B76" s="22"/>
      <c r="C76" s="22"/>
      <c r="D76" s="22"/>
      <c r="E76" s="22"/>
      <c r="F76" s="22"/>
      <c r="G76" s="22"/>
      <c r="H76" s="22"/>
      <c r="I76" s="22"/>
      <c r="J76" s="22"/>
      <c r="K76" s="22"/>
      <c r="L76" s="22"/>
      <c r="M76" s="22"/>
    </row>
    <row r="77" spans="1:13" s="23" customFormat="1" ht="12.75" customHeight="1">
      <c r="A77" s="13"/>
      <c r="B77" s="189" t="s">
        <v>155</v>
      </c>
      <c r="C77" s="189"/>
      <c r="D77" s="189"/>
      <c r="E77" s="189"/>
      <c r="F77" s="189"/>
      <c r="G77" s="189"/>
      <c r="H77" s="189"/>
      <c r="I77" s="189"/>
      <c r="J77" s="189"/>
      <c r="K77" s="189"/>
      <c r="L77" s="189"/>
      <c r="M77" s="189"/>
    </row>
    <row r="78" spans="1:13" s="23" customFormat="1" ht="12.75" customHeight="1">
      <c r="A78" s="13"/>
      <c r="B78" s="22"/>
      <c r="C78" s="22"/>
      <c r="D78" s="22"/>
      <c r="E78" s="22"/>
      <c r="F78" s="22"/>
      <c r="G78" s="22"/>
      <c r="H78" s="22"/>
      <c r="I78" s="22"/>
      <c r="J78" s="22"/>
      <c r="K78" s="22"/>
      <c r="L78" s="22"/>
      <c r="M78" s="22"/>
    </row>
    <row r="79" spans="1:13" s="23" customFormat="1" ht="12.75" customHeight="1">
      <c r="A79" s="13" t="s">
        <v>74</v>
      </c>
      <c r="B79" s="26" t="s">
        <v>81</v>
      </c>
      <c r="C79" s="26"/>
      <c r="D79" s="26"/>
      <c r="E79" s="26"/>
      <c r="F79" s="26"/>
      <c r="G79" s="22"/>
      <c r="H79" s="22"/>
      <c r="I79" s="22"/>
      <c r="J79" s="22"/>
      <c r="K79" s="22"/>
      <c r="L79" s="22"/>
      <c r="M79" s="22"/>
    </row>
    <row r="80" spans="1:13" s="23" customFormat="1" ht="12.75" customHeight="1">
      <c r="A80" s="13"/>
      <c r="B80" s="26"/>
      <c r="C80" s="26"/>
      <c r="D80" s="26"/>
      <c r="E80" s="26"/>
      <c r="F80" s="26"/>
      <c r="G80" s="22"/>
      <c r="H80" s="22"/>
      <c r="I80" s="22"/>
      <c r="J80" s="22"/>
      <c r="K80" s="22"/>
      <c r="L80" s="22"/>
      <c r="M80" s="22"/>
    </row>
    <row r="81" spans="1:13" s="23" customFormat="1" ht="12.75" customHeight="1">
      <c r="A81" s="13"/>
      <c r="B81" s="184" t="s">
        <v>156</v>
      </c>
      <c r="C81" s="184"/>
      <c r="D81" s="184"/>
      <c r="E81" s="184"/>
      <c r="F81" s="184"/>
      <c r="G81" s="184"/>
      <c r="H81" s="184"/>
      <c r="I81" s="184"/>
      <c r="J81" s="184"/>
      <c r="K81" s="184"/>
      <c r="L81" s="184"/>
      <c r="M81" s="184"/>
    </row>
    <row r="82" spans="1:13" s="23" customFormat="1" ht="12.75" customHeight="1">
      <c r="A82" s="13"/>
      <c r="B82" s="22"/>
      <c r="C82" s="22"/>
      <c r="D82" s="22"/>
      <c r="E82" s="22"/>
      <c r="F82" s="22"/>
      <c r="G82" s="22"/>
      <c r="H82" s="22"/>
      <c r="I82" s="22"/>
      <c r="J82" s="22"/>
      <c r="K82" s="22"/>
      <c r="L82" s="22"/>
      <c r="M82" s="22"/>
    </row>
    <row r="83" spans="1:13" s="23" customFormat="1" ht="12.75" customHeight="1">
      <c r="A83" s="13" t="s">
        <v>76</v>
      </c>
      <c r="B83" s="26" t="s">
        <v>73</v>
      </c>
      <c r="C83" s="26"/>
      <c r="D83" s="26"/>
      <c r="E83" s="26"/>
      <c r="F83" s="26"/>
      <c r="G83" s="22"/>
      <c r="H83" s="22"/>
      <c r="I83" s="22"/>
      <c r="J83" s="22"/>
      <c r="K83" s="22"/>
      <c r="L83" s="22"/>
      <c r="M83" s="22"/>
    </row>
    <row r="84" spans="1:13" s="23" customFormat="1" ht="12.75" customHeight="1">
      <c r="A84" s="13"/>
      <c r="B84" s="26"/>
      <c r="C84" s="26"/>
      <c r="D84" s="26"/>
      <c r="E84" s="26"/>
      <c r="F84" s="26"/>
      <c r="G84" s="22"/>
      <c r="H84" s="22"/>
      <c r="I84" s="22"/>
      <c r="J84" s="22"/>
      <c r="K84" s="22"/>
      <c r="L84" s="22"/>
      <c r="M84" s="22"/>
    </row>
    <row r="85" spans="1:13" s="23" customFormat="1" ht="12.75" customHeight="1">
      <c r="A85" s="13"/>
      <c r="B85" s="184" t="s">
        <v>142</v>
      </c>
      <c r="C85" s="184"/>
      <c r="D85" s="184"/>
      <c r="E85" s="184"/>
      <c r="F85" s="184"/>
      <c r="G85" s="184"/>
      <c r="H85" s="184"/>
      <c r="I85" s="184"/>
      <c r="J85" s="184"/>
      <c r="K85" s="184"/>
      <c r="L85" s="184"/>
      <c r="M85" s="184"/>
    </row>
    <row r="86" spans="1:13" s="23" customFormat="1" ht="12.75" customHeight="1">
      <c r="A86" s="13"/>
      <c r="B86" s="22"/>
      <c r="C86" s="22"/>
      <c r="D86" s="22"/>
      <c r="E86" s="22"/>
      <c r="F86" s="22"/>
      <c r="G86" s="22"/>
      <c r="H86" s="22"/>
      <c r="I86" s="22"/>
      <c r="J86" s="22"/>
      <c r="K86" s="22"/>
      <c r="L86" s="22"/>
      <c r="M86" s="22"/>
    </row>
    <row r="87" spans="1:13" s="23" customFormat="1" ht="12.75" customHeight="1">
      <c r="A87" s="13" t="s">
        <v>78</v>
      </c>
      <c r="B87" s="185" t="s">
        <v>75</v>
      </c>
      <c r="C87" s="185"/>
      <c r="D87" s="185"/>
      <c r="E87" s="185"/>
      <c r="F87" s="185"/>
      <c r="G87" s="185"/>
      <c r="H87" s="185"/>
      <c r="I87" s="185"/>
      <c r="J87" s="24"/>
      <c r="K87" s="24"/>
      <c r="L87" s="24"/>
      <c r="M87" s="24"/>
    </row>
    <row r="88" spans="1:13" s="23" customFormat="1" ht="12.75" customHeight="1">
      <c r="A88" s="13"/>
      <c r="B88" s="24"/>
      <c r="C88" s="24"/>
      <c r="D88" s="24"/>
      <c r="E88" s="24"/>
      <c r="F88" s="24"/>
      <c r="G88" s="24"/>
      <c r="H88" s="24"/>
      <c r="I88" s="24"/>
      <c r="J88" s="24"/>
      <c r="K88" s="24"/>
      <c r="L88" s="24"/>
      <c r="M88" s="24"/>
    </row>
    <row r="89" spans="1:13" s="23" customFormat="1" ht="12.75" customHeight="1">
      <c r="A89" s="13"/>
      <c r="B89" s="183" t="s">
        <v>195</v>
      </c>
      <c r="C89" s="187"/>
      <c r="D89" s="187"/>
      <c r="E89" s="187"/>
      <c r="F89" s="187"/>
      <c r="G89" s="187"/>
      <c r="H89" s="187"/>
      <c r="I89" s="187"/>
      <c r="J89" s="187"/>
      <c r="K89" s="187"/>
      <c r="L89" s="187"/>
      <c r="M89" s="187"/>
    </row>
    <row r="90" spans="1:13" s="23" customFormat="1" ht="12.75" customHeight="1">
      <c r="A90" s="13"/>
      <c r="B90" s="187"/>
      <c r="C90" s="187"/>
      <c r="D90" s="187"/>
      <c r="E90" s="187"/>
      <c r="F90" s="187"/>
      <c r="G90" s="187"/>
      <c r="H90" s="187"/>
      <c r="I90" s="187"/>
      <c r="J90" s="187"/>
      <c r="K90" s="187"/>
      <c r="L90" s="187"/>
      <c r="M90" s="187"/>
    </row>
    <row r="91" spans="1:13" s="23" customFormat="1" ht="12.75" customHeight="1">
      <c r="A91" s="13"/>
      <c r="B91" s="22"/>
      <c r="C91" s="22"/>
      <c r="D91" s="22"/>
      <c r="E91" s="22"/>
      <c r="F91" s="22"/>
      <c r="G91" s="22"/>
      <c r="H91" s="22"/>
      <c r="I91" s="22"/>
      <c r="J91" s="22"/>
      <c r="K91" s="22"/>
      <c r="L91" s="22"/>
      <c r="M91" s="22"/>
    </row>
    <row r="92" spans="1:13" s="23" customFormat="1" ht="12.75" customHeight="1">
      <c r="A92" s="13" t="s">
        <v>80</v>
      </c>
      <c r="B92" s="190" t="s">
        <v>83</v>
      </c>
      <c r="C92" s="190"/>
      <c r="D92" s="190"/>
      <c r="E92" s="190"/>
      <c r="F92" s="190"/>
      <c r="G92" s="190"/>
      <c r="H92" s="190"/>
      <c r="I92" s="190"/>
      <c r="J92" s="189"/>
      <c r="K92" s="189"/>
      <c r="L92" s="189"/>
      <c r="M92" s="24"/>
    </row>
    <row r="93" spans="1:13" s="23" customFormat="1" ht="12.75" customHeight="1">
      <c r="A93" s="29"/>
      <c r="B93" s="189"/>
      <c r="C93" s="189"/>
      <c r="D93" s="189"/>
      <c r="E93" s="189"/>
      <c r="F93" s="189"/>
      <c r="G93" s="189"/>
      <c r="H93" s="189"/>
      <c r="I93" s="189"/>
      <c r="J93" s="189"/>
      <c r="K93" s="189"/>
      <c r="L93" s="189"/>
      <c r="M93" s="24"/>
    </row>
    <row r="94" spans="1:13" s="23" customFormat="1" ht="12.75" customHeight="1">
      <c r="A94" s="29"/>
      <c r="B94" s="22"/>
      <c r="C94" s="22"/>
      <c r="D94" s="22"/>
      <c r="E94" s="22"/>
      <c r="F94" s="22"/>
      <c r="G94" s="22"/>
      <c r="H94" s="22"/>
      <c r="I94" s="22"/>
      <c r="J94" s="22"/>
      <c r="K94" s="22"/>
      <c r="L94" s="22"/>
      <c r="M94" s="24"/>
    </row>
    <row r="95" spans="1:13" s="23" customFormat="1" ht="12.75" customHeight="1">
      <c r="A95" s="29"/>
      <c r="B95" s="189" t="s">
        <v>309</v>
      </c>
      <c r="C95" s="189"/>
      <c r="D95" s="189"/>
      <c r="E95" s="189"/>
      <c r="F95" s="189"/>
      <c r="G95" s="189"/>
      <c r="H95" s="189"/>
      <c r="I95" s="189"/>
      <c r="J95" s="189"/>
      <c r="K95" s="189"/>
      <c r="L95" s="189"/>
      <c r="M95" s="189"/>
    </row>
    <row r="96" spans="1:13" s="23" customFormat="1" ht="12.75" customHeight="1">
      <c r="A96" s="29"/>
      <c r="B96" s="189"/>
      <c r="C96" s="189"/>
      <c r="D96" s="189"/>
      <c r="E96" s="189"/>
      <c r="F96" s="189"/>
      <c r="G96" s="189"/>
      <c r="H96" s="189"/>
      <c r="I96" s="189"/>
      <c r="J96" s="189"/>
      <c r="K96" s="189"/>
      <c r="L96" s="189"/>
      <c r="M96" s="189"/>
    </row>
    <row r="97" spans="1:13" s="23" customFormat="1" ht="12.75" customHeight="1">
      <c r="A97" s="29"/>
      <c r="B97" s="95"/>
      <c r="C97" s="95"/>
      <c r="D97" s="95"/>
      <c r="E97" s="95"/>
      <c r="F97" s="95"/>
      <c r="G97" s="95"/>
      <c r="H97" s="95"/>
      <c r="I97" s="95"/>
      <c r="J97" s="95"/>
      <c r="K97" s="95"/>
      <c r="L97" s="95"/>
      <c r="M97" s="95"/>
    </row>
    <row r="98" spans="1:13" s="23" customFormat="1" ht="12.75" customHeight="1">
      <c r="A98" s="29"/>
      <c r="B98" s="183" t="s">
        <v>207</v>
      </c>
      <c r="C98" s="183"/>
      <c r="D98" s="183"/>
      <c r="E98" s="183"/>
      <c r="F98" s="183"/>
      <c r="G98" s="183"/>
      <c r="H98" s="183"/>
      <c r="I98" s="183"/>
      <c r="J98" s="183"/>
      <c r="K98" s="183"/>
      <c r="L98" s="183"/>
      <c r="M98" s="183"/>
    </row>
    <row r="99" spans="1:13" s="23" customFormat="1" ht="12.75" customHeight="1">
      <c r="A99" s="29"/>
      <c r="B99" s="183"/>
      <c r="C99" s="183"/>
      <c r="D99" s="183"/>
      <c r="E99" s="183"/>
      <c r="F99" s="183"/>
      <c r="G99" s="183"/>
      <c r="H99" s="183"/>
      <c r="I99" s="183"/>
      <c r="J99" s="183"/>
      <c r="K99" s="183"/>
      <c r="L99" s="183"/>
      <c r="M99" s="183"/>
    </row>
    <row r="100" spans="1:13" s="23" customFormat="1" ht="12.75" customHeight="1">
      <c r="A100" s="29"/>
      <c r="B100" s="25"/>
      <c r="C100" s="25"/>
      <c r="D100" s="25"/>
      <c r="E100" s="25"/>
      <c r="F100" s="25"/>
      <c r="G100" s="25"/>
      <c r="H100" s="25"/>
      <c r="I100" s="25"/>
      <c r="J100" s="25"/>
      <c r="K100" s="25"/>
      <c r="L100" s="25"/>
      <c r="M100" s="25"/>
    </row>
    <row r="101" spans="1:13" s="23" customFormat="1" ht="12.75" customHeight="1">
      <c r="A101" s="29"/>
      <c r="B101" s="183" t="s">
        <v>206</v>
      </c>
      <c r="C101" s="183"/>
      <c r="D101" s="183"/>
      <c r="E101" s="183"/>
      <c r="F101" s="183"/>
      <c r="G101" s="183"/>
      <c r="H101" s="183"/>
      <c r="I101" s="183"/>
      <c r="J101" s="183"/>
      <c r="K101" s="183"/>
      <c r="L101" s="183"/>
      <c r="M101" s="183"/>
    </row>
    <row r="102" spans="1:13" s="23" customFormat="1" ht="12.75" customHeight="1">
      <c r="A102" s="29"/>
      <c r="B102" s="183"/>
      <c r="C102" s="183"/>
      <c r="D102" s="183"/>
      <c r="E102" s="183"/>
      <c r="F102" s="183"/>
      <c r="G102" s="183"/>
      <c r="H102" s="183"/>
      <c r="I102" s="183"/>
      <c r="J102" s="183"/>
      <c r="K102" s="183"/>
      <c r="L102" s="183"/>
      <c r="M102" s="183"/>
    </row>
    <row r="103" spans="1:13" s="23" customFormat="1" ht="12.75" customHeight="1">
      <c r="A103" s="29"/>
      <c r="B103" s="25"/>
      <c r="C103" s="25"/>
      <c r="D103" s="25"/>
      <c r="E103" s="25"/>
      <c r="F103" s="25"/>
      <c r="G103" s="25"/>
      <c r="H103" s="25"/>
      <c r="I103" s="25"/>
      <c r="J103" s="25"/>
      <c r="K103" s="25"/>
      <c r="L103" s="25"/>
      <c r="M103" s="25"/>
    </row>
    <row r="104" spans="1:7" s="23" customFormat="1" ht="12.75" customHeight="1">
      <c r="A104" s="23" t="s">
        <v>82</v>
      </c>
      <c r="B104" s="23" t="s">
        <v>150</v>
      </c>
      <c r="C104" s="17"/>
      <c r="D104" s="17"/>
      <c r="E104" s="17"/>
      <c r="F104" s="17"/>
      <c r="G104" s="17"/>
    </row>
    <row r="105" spans="1:7" s="23" customFormat="1" ht="12.75" customHeight="1">
      <c r="A105" s="17"/>
      <c r="B105" s="17"/>
      <c r="C105" s="17"/>
      <c r="D105" s="17"/>
      <c r="E105" s="17"/>
      <c r="F105" s="17"/>
      <c r="G105" s="17"/>
    </row>
    <row r="106" spans="1:13" s="23" customFormat="1" ht="12.75" customHeight="1">
      <c r="A106" s="17"/>
      <c r="B106" s="183" t="s">
        <v>192</v>
      </c>
      <c r="C106" s="187"/>
      <c r="D106" s="187"/>
      <c r="E106" s="187"/>
      <c r="F106" s="187"/>
      <c r="G106" s="187"/>
      <c r="H106" s="187"/>
      <c r="I106" s="187"/>
      <c r="J106" s="187"/>
      <c r="K106" s="187"/>
      <c r="L106" s="187"/>
      <c r="M106" s="187"/>
    </row>
    <row r="107" s="23" customFormat="1" ht="12.75" customHeight="1"/>
    <row r="108" spans="1:13" s="23" customFormat="1" ht="12.75" customHeight="1">
      <c r="A108" s="13" t="s">
        <v>84</v>
      </c>
      <c r="B108" s="190" t="s">
        <v>88</v>
      </c>
      <c r="C108" s="190"/>
      <c r="D108" s="190"/>
      <c r="E108" s="190"/>
      <c r="F108" s="190"/>
      <c r="G108" s="190"/>
      <c r="H108" s="190"/>
      <c r="I108" s="190"/>
      <c r="J108" s="30"/>
      <c r="K108" s="30"/>
      <c r="L108" s="30"/>
      <c r="M108" s="30"/>
    </row>
    <row r="109" spans="1:13" s="23" customFormat="1" ht="12.75" customHeight="1">
      <c r="A109" s="31"/>
      <c r="B109" s="22"/>
      <c r="C109" s="22"/>
      <c r="D109" s="22"/>
      <c r="E109" s="22"/>
      <c r="F109" s="22"/>
      <c r="G109" s="22"/>
      <c r="H109" s="22"/>
      <c r="I109" s="22"/>
      <c r="J109" s="22"/>
      <c r="K109" s="22"/>
      <c r="L109" s="22"/>
      <c r="M109" s="22"/>
    </row>
    <row r="110" spans="1:13" s="23" customFormat="1" ht="12.75" customHeight="1">
      <c r="A110" s="31"/>
      <c r="B110" s="12" t="s">
        <v>219</v>
      </c>
      <c r="C110" s="16"/>
      <c r="D110" s="16"/>
      <c r="E110" s="16"/>
      <c r="F110" s="16"/>
      <c r="G110" s="32"/>
      <c r="H110" s="22"/>
      <c r="I110" s="22"/>
      <c r="J110" s="22"/>
      <c r="K110" s="22"/>
      <c r="L110" s="22"/>
      <c r="M110" s="22"/>
    </row>
    <row r="111" s="23" customFormat="1" ht="12.75" customHeight="1"/>
    <row r="112" spans="1:13" s="23" customFormat="1" ht="12.75" customHeight="1">
      <c r="A112" s="13" t="s">
        <v>87</v>
      </c>
      <c r="B112" s="185" t="s">
        <v>77</v>
      </c>
      <c r="C112" s="185"/>
      <c r="D112" s="185"/>
      <c r="E112" s="185"/>
      <c r="F112" s="185"/>
      <c r="G112" s="185"/>
      <c r="H112" s="185"/>
      <c r="I112" s="185"/>
      <c r="J112" s="22"/>
      <c r="K112" s="22"/>
      <c r="L112" s="22"/>
      <c r="M112" s="22"/>
    </row>
    <row r="113" spans="1:13" s="23" customFormat="1" ht="12.75" customHeight="1">
      <c r="A113" s="15"/>
      <c r="B113" s="33"/>
      <c r="C113" s="22"/>
      <c r="D113" s="22"/>
      <c r="E113" s="22"/>
      <c r="F113" s="22"/>
      <c r="G113" s="22"/>
      <c r="H113" s="22"/>
      <c r="I113" s="22"/>
      <c r="J113" s="22"/>
      <c r="K113" s="22"/>
      <c r="L113" s="22"/>
      <c r="M113" s="22"/>
    </row>
    <row r="114" spans="1:13" s="23" customFormat="1" ht="12.75" customHeight="1">
      <c r="A114" s="15"/>
      <c r="B114" s="183" t="s">
        <v>187</v>
      </c>
      <c r="C114" s="183"/>
      <c r="D114" s="183"/>
      <c r="E114" s="183"/>
      <c r="F114" s="183"/>
      <c r="G114" s="183"/>
      <c r="H114" s="183"/>
      <c r="I114" s="183"/>
      <c r="J114" s="183"/>
      <c r="K114" s="183"/>
      <c r="L114" s="183"/>
      <c r="M114" s="183"/>
    </row>
    <row r="115" spans="1:13" s="23" customFormat="1" ht="12.75" customHeight="1">
      <c r="A115" s="15"/>
      <c r="B115" s="183"/>
      <c r="C115" s="183"/>
      <c r="D115" s="183"/>
      <c r="E115" s="183"/>
      <c r="F115" s="183"/>
      <c r="G115" s="183"/>
      <c r="H115" s="183"/>
      <c r="I115" s="183"/>
      <c r="J115" s="183"/>
      <c r="K115" s="183"/>
      <c r="L115" s="183"/>
      <c r="M115" s="183"/>
    </row>
    <row r="116" s="23" customFormat="1" ht="12.75" customHeight="1"/>
    <row r="117" spans="1:13" s="23" customFormat="1" ht="12.75" customHeight="1">
      <c r="A117" s="23" t="s">
        <v>89</v>
      </c>
      <c r="B117" s="191" t="s">
        <v>91</v>
      </c>
      <c r="C117" s="191"/>
      <c r="D117" s="191"/>
      <c r="E117" s="191"/>
      <c r="F117" s="191"/>
      <c r="G117" s="191"/>
      <c r="H117" s="191"/>
      <c r="I117" s="191"/>
      <c r="J117" s="191"/>
      <c r="K117" s="191"/>
      <c r="L117" s="191"/>
      <c r="M117" s="191"/>
    </row>
    <row r="118" spans="1:13" s="23" customFormat="1" ht="12.75" customHeight="1">
      <c r="A118" s="17"/>
      <c r="B118" s="17"/>
      <c r="C118" s="17"/>
      <c r="D118" s="17"/>
      <c r="E118" s="17"/>
      <c r="F118" s="17"/>
      <c r="G118" s="17"/>
      <c r="H118" s="17"/>
      <c r="I118" s="17"/>
      <c r="J118" s="17"/>
      <c r="K118" s="17"/>
      <c r="L118" s="17"/>
      <c r="M118" s="17"/>
    </row>
    <row r="119" spans="1:13" s="23" customFormat="1" ht="26.25" customHeight="1">
      <c r="A119" s="17"/>
      <c r="B119" s="183" t="s">
        <v>212</v>
      </c>
      <c r="C119" s="187"/>
      <c r="D119" s="187"/>
      <c r="E119" s="187"/>
      <c r="F119" s="187"/>
      <c r="G119" s="187"/>
      <c r="H119" s="187"/>
      <c r="I119" s="187"/>
      <c r="J119" s="187"/>
      <c r="K119" s="187"/>
      <c r="L119" s="187"/>
      <c r="M119" s="187"/>
    </row>
    <row r="120" s="23" customFormat="1" ht="12.75" customHeight="1"/>
    <row r="121" spans="1:13" s="23" customFormat="1" ht="12.75" customHeight="1">
      <c r="A121" s="13" t="s">
        <v>90</v>
      </c>
      <c r="B121" s="185" t="s">
        <v>79</v>
      </c>
      <c r="C121" s="194"/>
      <c r="D121" s="194"/>
      <c r="E121" s="194"/>
      <c r="F121" s="194"/>
      <c r="G121" s="194"/>
      <c r="H121" s="194"/>
      <c r="I121" s="194"/>
      <c r="J121" s="194"/>
      <c r="K121" s="194"/>
      <c r="L121" s="194"/>
      <c r="M121" s="194"/>
    </row>
    <row r="122" spans="1:13" s="23" customFormat="1" ht="12.75" customHeight="1">
      <c r="A122" s="13"/>
      <c r="B122" s="27"/>
      <c r="C122" s="34"/>
      <c r="D122" s="34"/>
      <c r="E122" s="34"/>
      <c r="F122" s="34"/>
      <c r="G122" s="34"/>
      <c r="H122" s="34"/>
      <c r="I122" s="34"/>
      <c r="J122" s="34"/>
      <c r="K122" s="34"/>
      <c r="L122" s="34"/>
      <c r="M122" s="34"/>
    </row>
    <row r="123" spans="1:13" s="23" customFormat="1" ht="12.75" customHeight="1">
      <c r="A123" s="13"/>
      <c r="B123" s="196" t="s">
        <v>208</v>
      </c>
      <c r="C123" s="196"/>
      <c r="D123" s="196"/>
      <c r="E123" s="196"/>
      <c r="F123" s="196"/>
      <c r="G123" s="196"/>
      <c r="H123" s="196"/>
      <c r="I123" s="196"/>
      <c r="J123" s="196"/>
      <c r="K123" s="196"/>
      <c r="L123" s="196"/>
      <c r="M123" s="196"/>
    </row>
    <row r="124" spans="1:13" s="23" customFormat="1" ht="12.75" customHeight="1">
      <c r="A124" s="15"/>
      <c r="B124" s="33"/>
      <c r="C124" s="22"/>
      <c r="D124" s="22"/>
      <c r="E124" s="22"/>
      <c r="F124" s="22"/>
      <c r="G124" s="22"/>
      <c r="H124" s="22"/>
      <c r="I124" s="22"/>
      <c r="J124" s="22"/>
      <c r="K124" s="22"/>
      <c r="L124" s="22"/>
      <c r="M124" s="22"/>
    </row>
    <row r="125" spans="1:13" s="23" customFormat="1" ht="12.75">
      <c r="A125" s="13" t="s">
        <v>160</v>
      </c>
      <c r="B125" s="31" t="s">
        <v>85</v>
      </c>
      <c r="C125" s="16"/>
      <c r="D125" s="16"/>
      <c r="E125" s="16"/>
      <c r="F125" s="16"/>
      <c r="G125" s="16"/>
      <c r="H125" s="16"/>
      <c r="I125" s="15" t="s">
        <v>55</v>
      </c>
      <c r="J125" s="15"/>
      <c r="K125" s="15" t="s">
        <v>55</v>
      </c>
      <c r="L125" s="15"/>
      <c r="M125" s="16" t="s">
        <v>86</v>
      </c>
    </row>
    <row r="126" spans="1:13" s="23" customFormat="1" ht="12.75">
      <c r="A126" s="29"/>
      <c r="B126" s="31"/>
      <c r="C126" s="16"/>
      <c r="D126" s="16"/>
      <c r="E126" s="16"/>
      <c r="F126" s="16"/>
      <c r="G126" s="16"/>
      <c r="H126" s="16"/>
      <c r="I126" s="15"/>
      <c r="J126" s="15"/>
      <c r="K126" s="195"/>
      <c r="L126" s="195"/>
      <c r="M126" s="195"/>
    </row>
    <row r="127" spans="1:13" s="23" customFormat="1" ht="15.75" customHeight="1">
      <c r="A127" s="31"/>
      <c r="B127" s="189" t="s">
        <v>273</v>
      </c>
      <c r="C127" s="189"/>
      <c r="D127" s="189"/>
      <c r="E127" s="189"/>
      <c r="F127" s="189"/>
      <c r="G127" s="189"/>
      <c r="H127" s="189"/>
      <c r="I127" s="189"/>
      <c r="J127" s="189"/>
      <c r="K127" s="189"/>
      <c r="L127" s="189"/>
      <c r="M127" s="189"/>
    </row>
    <row r="128" spans="1:13" s="23" customFormat="1" ht="12.75">
      <c r="A128" s="31"/>
      <c r="B128" s="22"/>
      <c r="C128" s="22"/>
      <c r="D128" s="22"/>
      <c r="E128" s="22"/>
      <c r="F128" s="22"/>
      <c r="G128" s="22"/>
      <c r="H128" s="22"/>
      <c r="I128" s="22"/>
      <c r="J128" s="22"/>
      <c r="K128" s="22"/>
      <c r="L128" s="22"/>
      <c r="M128" s="22"/>
    </row>
    <row r="129" spans="1:13" s="23" customFormat="1" ht="12.75">
      <c r="A129" s="13" t="s">
        <v>275</v>
      </c>
      <c r="B129" s="31" t="s">
        <v>161</v>
      </c>
      <c r="C129" s="22"/>
      <c r="D129" s="22"/>
      <c r="E129" s="22"/>
      <c r="F129" s="22"/>
      <c r="G129" s="22"/>
      <c r="H129" s="22"/>
      <c r="I129" s="22"/>
      <c r="J129" s="22"/>
      <c r="K129" s="22"/>
      <c r="L129" s="22"/>
      <c r="M129" s="22"/>
    </row>
    <row r="130" spans="1:13" s="23" customFormat="1" ht="12.75">
      <c r="A130" s="13"/>
      <c r="B130" s="31"/>
      <c r="C130" s="22"/>
      <c r="D130" s="22"/>
      <c r="E130" s="22"/>
      <c r="F130" s="22"/>
      <c r="G130" s="22"/>
      <c r="H130" s="22"/>
      <c r="I130" s="22"/>
      <c r="J130" s="22"/>
      <c r="K130" s="22"/>
      <c r="L130" s="22"/>
      <c r="M130" s="22"/>
    </row>
    <row r="131" spans="1:13" s="23" customFormat="1" ht="12.75">
      <c r="A131" s="13"/>
      <c r="B131" s="196" t="s">
        <v>274</v>
      </c>
      <c r="C131" s="196"/>
      <c r="D131" s="196"/>
      <c r="E131" s="196"/>
      <c r="F131" s="196"/>
      <c r="G131" s="196"/>
      <c r="H131" s="196"/>
      <c r="I131" s="196"/>
      <c r="J131" s="196"/>
      <c r="K131" s="196"/>
      <c r="L131" s="196"/>
      <c r="M131" s="196"/>
    </row>
    <row r="132" spans="1:13" s="23" customFormat="1" ht="12.75">
      <c r="A132" s="13"/>
      <c r="B132" s="196"/>
      <c r="C132" s="196"/>
      <c r="D132" s="196"/>
      <c r="E132" s="196"/>
      <c r="F132" s="196"/>
      <c r="G132" s="196"/>
      <c r="H132" s="196"/>
      <c r="I132" s="196"/>
      <c r="J132" s="196"/>
      <c r="K132" s="196"/>
      <c r="L132" s="196"/>
      <c r="M132" s="196"/>
    </row>
    <row r="133" spans="1:13" s="23" customFormat="1" ht="12.75">
      <c r="A133" s="13"/>
      <c r="B133" s="31"/>
      <c r="C133" s="22"/>
      <c r="D133" s="22"/>
      <c r="E133" s="22"/>
      <c r="F133" s="22"/>
      <c r="G133" s="22"/>
      <c r="H133" s="22"/>
      <c r="I133" s="22"/>
      <c r="J133" s="22"/>
      <c r="K133" s="22"/>
      <c r="L133" s="22"/>
      <c r="M133" s="22"/>
    </row>
    <row r="134" spans="1:13" s="23" customFormat="1" ht="12.75">
      <c r="A134" s="13"/>
      <c r="B134" s="11"/>
      <c r="C134" s="95"/>
      <c r="D134" s="95"/>
      <c r="E134" s="95"/>
      <c r="F134" s="95"/>
      <c r="G134" s="95"/>
      <c r="H134" s="95"/>
      <c r="I134" s="55" t="s">
        <v>10</v>
      </c>
      <c r="J134" s="22"/>
      <c r="K134" s="22"/>
      <c r="L134" s="22"/>
      <c r="M134" s="22"/>
    </row>
    <row r="135" spans="1:13" s="23" customFormat="1" ht="12.75" customHeight="1">
      <c r="A135" s="13"/>
      <c r="B135" s="188" t="s">
        <v>193</v>
      </c>
      <c r="C135" s="188"/>
      <c r="D135" s="188"/>
      <c r="E135" s="188"/>
      <c r="F135" s="188"/>
      <c r="G135" s="188"/>
      <c r="H135" s="95"/>
      <c r="I135" s="96">
        <v>3800</v>
      </c>
      <c r="J135" s="22"/>
      <c r="K135" s="22"/>
      <c r="L135" s="22"/>
      <c r="M135" s="22"/>
    </row>
    <row r="136" spans="1:13" s="23" customFormat="1" ht="12.75">
      <c r="A136" s="13"/>
      <c r="B136" s="31"/>
      <c r="C136" s="22"/>
      <c r="D136" s="22"/>
      <c r="E136" s="22"/>
      <c r="F136" s="22"/>
      <c r="G136" s="22"/>
      <c r="H136" s="22"/>
      <c r="I136" s="22"/>
      <c r="J136" s="22"/>
      <c r="K136" s="22"/>
      <c r="L136" s="22"/>
      <c r="M136" s="22"/>
    </row>
    <row r="137" spans="2:13" s="23" customFormat="1" ht="12.75">
      <c r="B137" s="22"/>
      <c r="C137" s="22"/>
      <c r="D137" s="22"/>
      <c r="E137" s="22"/>
      <c r="F137" s="22"/>
      <c r="G137" s="22"/>
      <c r="H137" s="22"/>
      <c r="I137" s="22"/>
      <c r="J137" s="22"/>
      <c r="K137" s="22"/>
      <c r="L137" s="22"/>
      <c r="M137" s="22"/>
    </row>
    <row r="138" s="23" customFormat="1" ht="12.75">
      <c r="A138" s="23" t="s">
        <v>92</v>
      </c>
    </row>
    <row r="139" s="23" customFormat="1" ht="12.75"/>
    <row r="140" spans="1:13" s="23" customFormat="1" ht="12.75">
      <c r="A140" s="13" t="s">
        <v>93</v>
      </c>
      <c r="B140" s="31" t="s">
        <v>112</v>
      </c>
      <c r="C140" s="16"/>
      <c r="D140" s="16"/>
      <c r="E140" s="16"/>
      <c r="F140" s="16"/>
      <c r="G140" s="16"/>
      <c r="H140" s="16"/>
      <c r="I140" s="16"/>
      <c r="J140" s="16"/>
      <c r="K140" s="16"/>
      <c r="L140" s="16"/>
      <c r="M140" s="16"/>
    </row>
    <row r="141" spans="1:13" s="23" customFormat="1" ht="12.75">
      <c r="A141" s="17"/>
      <c r="B141" s="17"/>
      <c r="C141" s="17"/>
      <c r="D141" s="17"/>
      <c r="E141" s="17"/>
      <c r="F141" s="17"/>
      <c r="G141" s="17"/>
      <c r="H141" s="17"/>
      <c r="I141" s="17"/>
      <c r="J141" s="17"/>
      <c r="K141" s="17"/>
      <c r="L141" s="17"/>
      <c r="M141" s="17"/>
    </row>
    <row r="142" spans="1:13" s="23" customFormat="1" ht="12.75">
      <c r="A142" s="17"/>
      <c r="B142" s="188" t="s">
        <v>276</v>
      </c>
      <c r="C142" s="187"/>
      <c r="D142" s="187"/>
      <c r="E142" s="187"/>
      <c r="F142" s="187"/>
      <c r="G142" s="187"/>
      <c r="H142" s="187"/>
      <c r="I142" s="187"/>
      <c r="J142" s="187"/>
      <c r="K142" s="187"/>
      <c r="L142" s="187"/>
      <c r="M142" s="187"/>
    </row>
    <row r="143" spans="1:13" s="23" customFormat="1" ht="12.75">
      <c r="A143" s="17"/>
      <c r="B143" s="187"/>
      <c r="C143" s="187"/>
      <c r="D143" s="187"/>
      <c r="E143" s="187"/>
      <c r="F143" s="187"/>
      <c r="G143" s="187"/>
      <c r="H143" s="187"/>
      <c r="I143" s="187"/>
      <c r="J143" s="187"/>
      <c r="K143" s="187"/>
      <c r="L143" s="187"/>
      <c r="M143" s="187"/>
    </row>
    <row r="144" spans="1:13" s="23" customFormat="1" ht="12.75">
      <c r="A144" s="17"/>
      <c r="B144" s="187"/>
      <c r="C144" s="187"/>
      <c r="D144" s="187"/>
      <c r="E144" s="187"/>
      <c r="F144" s="187"/>
      <c r="G144" s="187"/>
      <c r="H144" s="187"/>
      <c r="I144" s="187"/>
      <c r="J144" s="187"/>
      <c r="K144" s="187"/>
      <c r="L144" s="187"/>
      <c r="M144" s="187"/>
    </row>
    <row r="145" spans="1:13" s="23" customFormat="1" ht="54" customHeight="1">
      <c r="A145" s="17"/>
      <c r="B145" s="187"/>
      <c r="C145" s="187"/>
      <c r="D145" s="187"/>
      <c r="E145" s="187"/>
      <c r="F145" s="187"/>
      <c r="G145" s="187"/>
      <c r="H145" s="187"/>
      <c r="I145" s="187"/>
      <c r="J145" s="187"/>
      <c r="K145" s="187"/>
      <c r="L145" s="187"/>
      <c r="M145" s="187"/>
    </row>
    <row r="146" spans="1:13" s="23" customFormat="1" ht="12.75">
      <c r="A146" s="17"/>
      <c r="B146" s="35"/>
      <c r="C146" s="35"/>
      <c r="D146" s="35"/>
      <c r="E146" s="35"/>
      <c r="F146" s="35"/>
      <c r="G146" s="35"/>
      <c r="H146" s="35"/>
      <c r="I146" s="35"/>
      <c r="J146" s="35"/>
      <c r="K146" s="35"/>
      <c r="L146" s="35"/>
      <c r="M146" s="35"/>
    </row>
    <row r="147" spans="1:13" s="23" customFormat="1" ht="12.75">
      <c r="A147" s="36" t="s">
        <v>95</v>
      </c>
      <c r="B147" s="37" t="s">
        <v>181</v>
      </c>
      <c r="C147" s="35"/>
      <c r="D147" s="35"/>
      <c r="E147" s="35"/>
      <c r="F147" s="35"/>
      <c r="G147" s="35"/>
      <c r="H147" s="35"/>
      <c r="I147" s="35"/>
      <c r="J147" s="35"/>
      <c r="K147" s="35"/>
      <c r="L147" s="35"/>
      <c r="M147" s="17"/>
    </row>
    <row r="148" spans="1:13" s="23" customFormat="1" ht="12.75">
      <c r="A148" s="17"/>
      <c r="B148" s="35"/>
      <c r="C148" s="35"/>
      <c r="D148" s="35"/>
      <c r="E148" s="35"/>
      <c r="F148" s="35"/>
      <c r="G148" s="35"/>
      <c r="H148" s="35"/>
      <c r="I148" s="35"/>
      <c r="J148" s="35"/>
      <c r="K148" s="35"/>
      <c r="L148" s="35"/>
      <c r="M148" s="17"/>
    </row>
    <row r="149" spans="1:13" s="23" customFormat="1" ht="51" customHeight="1">
      <c r="A149" s="17"/>
      <c r="B149" s="183" t="s">
        <v>277</v>
      </c>
      <c r="C149" s="183"/>
      <c r="D149" s="183"/>
      <c r="E149" s="183"/>
      <c r="F149" s="183"/>
      <c r="G149" s="183"/>
      <c r="H149" s="183"/>
      <c r="I149" s="183"/>
      <c r="J149" s="183"/>
      <c r="K149" s="183"/>
      <c r="L149" s="183"/>
      <c r="M149" s="187"/>
    </row>
    <row r="150" spans="2:13" ht="12.75" customHeight="1">
      <c r="B150" s="25"/>
      <c r="C150" s="25"/>
      <c r="D150" s="25"/>
      <c r="E150" s="25"/>
      <c r="F150" s="25"/>
      <c r="G150" s="25"/>
      <c r="H150" s="25"/>
      <c r="I150" s="25"/>
      <c r="J150" s="25"/>
      <c r="K150" s="25"/>
      <c r="L150" s="25"/>
      <c r="M150" s="35"/>
    </row>
    <row r="151" spans="2:14" ht="12.75" customHeight="1">
      <c r="B151" s="111"/>
      <c r="C151" s="112"/>
      <c r="D151" s="112"/>
      <c r="E151" s="112"/>
      <c r="F151" s="113"/>
      <c r="G151" s="114" t="s">
        <v>220</v>
      </c>
      <c r="H151" s="115"/>
      <c r="I151" s="115" t="s">
        <v>221</v>
      </c>
      <c r="J151" s="116"/>
      <c r="K151" s="117"/>
      <c r="L151" s="118"/>
      <c r="M151" s="25"/>
      <c r="N151" s="35"/>
    </row>
    <row r="152" spans="2:14" ht="12.75" customHeight="1">
      <c r="B152" s="119"/>
      <c r="C152" s="120"/>
      <c r="D152" s="120"/>
      <c r="E152" s="120"/>
      <c r="F152" s="121"/>
      <c r="G152" s="122" t="s">
        <v>222</v>
      </c>
      <c r="H152" s="123"/>
      <c r="I152" s="123" t="s">
        <v>222</v>
      </c>
      <c r="J152" s="124"/>
      <c r="K152" s="125"/>
      <c r="L152" s="126"/>
      <c r="M152" s="25"/>
      <c r="N152" s="35"/>
    </row>
    <row r="153" spans="2:14" ht="12.75" customHeight="1">
      <c r="B153" s="119"/>
      <c r="C153" s="120"/>
      <c r="D153" s="120"/>
      <c r="E153" s="120"/>
      <c r="F153" s="121"/>
      <c r="G153" s="122" t="s">
        <v>223</v>
      </c>
      <c r="H153" s="123"/>
      <c r="I153" s="123" t="s">
        <v>224</v>
      </c>
      <c r="J153" s="124"/>
      <c r="K153" s="167" t="s">
        <v>225</v>
      </c>
      <c r="L153" s="168"/>
      <c r="M153" s="25"/>
      <c r="N153" s="35"/>
    </row>
    <row r="154" spans="2:14" ht="12.75" customHeight="1">
      <c r="B154" s="119"/>
      <c r="C154" s="120"/>
      <c r="D154" s="120"/>
      <c r="E154" s="120"/>
      <c r="F154" s="121"/>
      <c r="G154" s="122" t="s">
        <v>226</v>
      </c>
      <c r="H154" s="123"/>
      <c r="I154" s="123" t="s">
        <v>226</v>
      </c>
      <c r="J154" s="124"/>
      <c r="K154" s="125"/>
      <c r="L154" s="126"/>
      <c r="M154" s="25"/>
      <c r="N154" s="35"/>
    </row>
    <row r="155" spans="2:14" ht="12.75" customHeight="1">
      <c r="B155" s="127"/>
      <c r="C155" s="128"/>
      <c r="D155" s="128"/>
      <c r="E155" s="128"/>
      <c r="F155" s="129"/>
      <c r="G155" s="130" t="s">
        <v>10</v>
      </c>
      <c r="H155" s="131"/>
      <c r="I155" s="131" t="s">
        <v>10</v>
      </c>
      <c r="J155" s="132"/>
      <c r="K155" s="133" t="s">
        <v>10</v>
      </c>
      <c r="L155" s="134" t="s">
        <v>227</v>
      </c>
      <c r="M155" s="25"/>
      <c r="N155" s="35"/>
    </row>
    <row r="156" spans="2:14" ht="12.75" customHeight="1">
      <c r="B156" s="135" t="s">
        <v>228</v>
      </c>
      <c r="C156" s="136"/>
      <c r="D156" s="136"/>
      <c r="E156" s="136"/>
      <c r="F156" s="137"/>
      <c r="G156" s="138">
        <v>2343</v>
      </c>
      <c r="H156" s="139"/>
      <c r="I156" s="139">
        <v>1922</v>
      </c>
      <c r="J156" s="140"/>
      <c r="K156" s="141">
        <f>G156-I156</f>
        <v>421</v>
      </c>
      <c r="L156" s="142">
        <f>K156/I156*100</f>
        <v>21.90426638917794</v>
      </c>
      <c r="M156" s="25"/>
      <c r="N156" s="35"/>
    </row>
    <row r="157" spans="2:14" ht="12.75" customHeight="1">
      <c r="B157" s="135" t="s">
        <v>230</v>
      </c>
      <c r="C157" s="136"/>
      <c r="D157" s="136"/>
      <c r="E157" s="136"/>
      <c r="F157" s="137"/>
      <c r="G157" s="138">
        <v>281</v>
      </c>
      <c r="H157" s="139"/>
      <c r="I157" s="139">
        <v>174</v>
      </c>
      <c r="J157" s="140"/>
      <c r="K157" s="141">
        <f>G157-I157</f>
        <v>107</v>
      </c>
      <c r="L157" s="142">
        <f>K157/I157*100</f>
        <v>61.49425287356321</v>
      </c>
      <c r="M157" s="25"/>
      <c r="N157" s="35"/>
    </row>
    <row r="158" spans="2:14" ht="12.75" customHeight="1">
      <c r="B158" s="143" t="s">
        <v>229</v>
      </c>
      <c r="C158" s="144"/>
      <c r="D158" s="144"/>
      <c r="E158" s="144"/>
      <c r="F158" s="145"/>
      <c r="G158" s="146">
        <v>281</v>
      </c>
      <c r="H158" s="147"/>
      <c r="I158" s="147">
        <v>174</v>
      </c>
      <c r="J158" s="148"/>
      <c r="K158" s="149">
        <f>G158-I158</f>
        <v>107</v>
      </c>
      <c r="L158" s="150">
        <f>K158/I158*100</f>
        <v>61.49425287356321</v>
      </c>
      <c r="M158" s="25"/>
      <c r="N158" s="35"/>
    </row>
    <row r="159" spans="2:13" ht="12.75" customHeight="1">
      <c r="B159" s="100"/>
      <c r="C159" s="100"/>
      <c r="D159" s="100"/>
      <c r="E159" s="101"/>
      <c r="F159" s="101"/>
      <c r="G159" s="102"/>
      <c r="H159" s="103"/>
      <c r="I159" s="25"/>
      <c r="J159" s="25"/>
      <c r="K159" s="25"/>
      <c r="L159" s="25"/>
      <c r="M159" s="35"/>
    </row>
    <row r="160" spans="1:2" ht="12.75" customHeight="1">
      <c r="A160" s="36" t="s">
        <v>96</v>
      </c>
      <c r="B160" s="23" t="s">
        <v>209</v>
      </c>
    </row>
    <row r="161" spans="1:2" ht="12.75" customHeight="1">
      <c r="A161" s="36"/>
      <c r="B161" s="23"/>
    </row>
    <row r="162" spans="1:13" ht="78" customHeight="1">
      <c r="A162" s="36"/>
      <c r="B162" s="193" t="s">
        <v>278</v>
      </c>
      <c r="C162" s="188"/>
      <c r="D162" s="188"/>
      <c r="E162" s="188"/>
      <c r="F162" s="188"/>
      <c r="G162" s="188"/>
      <c r="H162" s="188"/>
      <c r="I162" s="188"/>
      <c r="J162" s="188"/>
      <c r="K162" s="188"/>
      <c r="L162" s="188"/>
      <c r="M162" s="188"/>
    </row>
    <row r="163" spans="1:13" ht="12.75">
      <c r="A163" s="15"/>
      <c r="B163" s="33"/>
      <c r="C163" s="22"/>
      <c r="D163" s="22"/>
      <c r="E163" s="22"/>
      <c r="F163" s="22"/>
      <c r="G163" s="22"/>
      <c r="H163" s="22"/>
      <c r="I163" s="22"/>
      <c r="J163" s="22"/>
      <c r="K163" s="22"/>
      <c r="L163" s="22"/>
      <c r="M163" s="22"/>
    </row>
    <row r="164" spans="1:13" ht="12.75">
      <c r="A164" s="13" t="s">
        <v>98</v>
      </c>
      <c r="B164" s="31" t="s">
        <v>131</v>
      </c>
      <c r="C164" s="38"/>
      <c r="D164" s="38"/>
      <c r="L164" s="22"/>
      <c r="M164" s="22"/>
    </row>
    <row r="165" spans="2:13" ht="12.75">
      <c r="B165" s="31"/>
      <c r="C165" s="38"/>
      <c r="D165" s="38"/>
      <c r="L165" s="22"/>
      <c r="M165" s="22"/>
    </row>
    <row r="166" spans="2:13" ht="12.75">
      <c r="B166" s="16" t="s">
        <v>132</v>
      </c>
      <c r="C166" s="38"/>
      <c r="D166" s="38"/>
      <c r="L166" s="22"/>
      <c r="M166" s="22"/>
    </row>
    <row r="168" spans="1:13" ht="12.75">
      <c r="A168" s="13" t="s">
        <v>100</v>
      </c>
      <c r="B168" s="185" t="s">
        <v>94</v>
      </c>
      <c r="C168" s="185"/>
      <c r="D168" s="185"/>
      <c r="E168" s="185"/>
      <c r="F168" s="185"/>
      <c r="G168" s="185"/>
      <c r="H168" s="185"/>
      <c r="I168" s="185"/>
      <c r="J168" s="27"/>
      <c r="K168" s="33"/>
      <c r="L168" s="33"/>
      <c r="M168" s="33"/>
    </row>
    <row r="169" spans="1:13" ht="12.75">
      <c r="A169" s="13" t="s">
        <v>55</v>
      </c>
      <c r="B169" s="33"/>
      <c r="C169" s="33"/>
      <c r="D169" s="33"/>
      <c r="E169" s="33"/>
      <c r="F169" s="33"/>
      <c r="G169" s="33"/>
      <c r="H169" s="33"/>
      <c r="I169" s="33"/>
      <c r="J169" s="33"/>
      <c r="K169" s="33"/>
      <c r="L169" s="33"/>
      <c r="M169" s="33"/>
    </row>
    <row r="170" spans="1:13" ht="12.75">
      <c r="A170" s="15"/>
      <c r="B170" s="192" t="s">
        <v>210</v>
      </c>
      <c r="C170" s="187"/>
      <c r="D170" s="187"/>
      <c r="E170" s="187"/>
      <c r="F170" s="187"/>
      <c r="G170" s="187"/>
      <c r="H170" s="187"/>
      <c r="I170" s="187"/>
      <c r="J170" s="187"/>
      <c r="K170" s="187"/>
      <c r="L170" s="187"/>
      <c r="M170" s="187"/>
    </row>
    <row r="171" spans="1:13" ht="12.75">
      <c r="A171" s="15"/>
      <c r="B171" s="187"/>
      <c r="C171" s="187"/>
      <c r="D171" s="187"/>
      <c r="E171" s="187"/>
      <c r="F171" s="187"/>
      <c r="G171" s="187"/>
      <c r="H171" s="187"/>
      <c r="I171" s="187"/>
      <c r="J171" s="187"/>
      <c r="K171" s="187"/>
      <c r="L171" s="187"/>
      <c r="M171" s="187"/>
    </row>
    <row r="172" spans="1:13" ht="12.75">
      <c r="A172" s="15"/>
      <c r="B172" s="35"/>
      <c r="C172" s="35"/>
      <c r="D172" s="35"/>
      <c r="E172" s="35"/>
      <c r="F172" s="35"/>
      <c r="G172" s="35"/>
      <c r="H172" s="35"/>
      <c r="I172" s="35"/>
      <c r="J172" s="35"/>
      <c r="K172" s="35"/>
      <c r="L172" s="35"/>
      <c r="M172" s="35"/>
    </row>
    <row r="173" spans="1:13" ht="12.75">
      <c r="A173" s="13" t="s">
        <v>101</v>
      </c>
      <c r="B173" s="185" t="s">
        <v>97</v>
      </c>
      <c r="C173" s="186"/>
      <c r="D173" s="186"/>
      <c r="E173" s="186"/>
      <c r="F173" s="186"/>
      <c r="G173" s="186"/>
      <c r="H173" s="186"/>
      <c r="I173" s="186"/>
      <c r="J173" s="186"/>
      <c r="K173" s="186"/>
      <c r="L173" s="22"/>
      <c r="M173" s="22"/>
    </row>
    <row r="174" spans="1:13" ht="12.75">
      <c r="A174" s="13"/>
      <c r="B174" s="27"/>
      <c r="C174" s="28"/>
      <c r="D174" s="28"/>
      <c r="E174" s="28"/>
      <c r="F174" s="28"/>
      <c r="G174" s="28"/>
      <c r="H174" s="28"/>
      <c r="I174" s="28"/>
      <c r="J174" s="28"/>
      <c r="K174" s="28"/>
      <c r="L174" s="22"/>
      <c r="M174" s="22"/>
    </row>
    <row r="175" spans="1:13" ht="12.75">
      <c r="A175" s="13"/>
      <c r="B175" s="192" t="s">
        <v>211</v>
      </c>
      <c r="C175" s="186"/>
      <c r="D175" s="186"/>
      <c r="E175" s="186"/>
      <c r="F175" s="186"/>
      <c r="G175" s="186"/>
      <c r="H175" s="186"/>
      <c r="I175" s="186"/>
      <c r="J175" s="186"/>
      <c r="K175" s="186"/>
      <c r="L175" s="186"/>
      <c r="M175" s="186"/>
    </row>
    <row r="176" spans="1:13" ht="12.75">
      <c r="A176" s="15"/>
      <c r="B176" s="33"/>
      <c r="C176" s="22"/>
      <c r="D176" s="22"/>
      <c r="E176" s="22"/>
      <c r="F176" s="22"/>
      <c r="G176" s="22"/>
      <c r="H176" s="22"/>
      <c r="I176" s="22"/>
      <c r="J176" s="22"/>
      <c r="K176" s="32"/>
      <c r="L176" s="22"/>
      <c r="M176" s="22"/>
    </row>
    <row r="177" spans="1:13" ht="12.75">
      <c r="A177" s="13" t="s">
        <v>103</v>
      </c>
      <c r="B177" s="185" t="s">
        <v>99</v>
      </c>
      <c r="C177" s="186"/>
      <c r="D177" s="186"/>
      <c r="E177" s="186"/>
      <c r="F177" s="186"/>
      <c r="G177" s="186"/>
      <c r="H177" s="186"/>
      <c r="I177" s="186"/>
      <c r="J177" s="186"/>
      <c r="K177" s="186"/>
      <c r="L177" s="22"/>
      <c r="M177" s="22"/>
    </row>
    <row r="178" spans="1:13" ht="12.75">
      <c r="A178" s="15"/>
      <c r="B178" s="33"/>
      <c r="C178" s="22"/>
      <c r="D178" s="22"/>
      <c r="E178" s="22"/>
      <c r="F178" s="22"/>
      <c r="G178" s="22"/>
      <c r="H178" s="22"/>
      <c r="I178" s="22"/>
      <c r="J178" s="22"/>
      <c r="K178" s="32"/>
      <c r="L178" s="22"/>
      <c r="M178" s="22"/>
    </row>
    <row r="179" spans="1:13" ht="15.75" customHeight="1">
      <c r="A179" s="15"/>
      <c r="B179" s="33" t="s">
        <v>172</v>
      </c>
      <c r="C179" s="164" t="s">
        <v>279</v>
      </c>
      <c r="D179" s="187"/>
      <c r="E179" s="187"/>
      <c r="F179" s="187"/>
      <c r="G179" s="187"/>
      <c r="H179" s="187"/>
      <c r="I179" s="187"/>
      <c r="J179" s="187"/>
      <c r="K179" s="187"/>
      <c r="L179" s="187"/>
      <c r="M179" s="187"/>
    </row>
    <row r="180" ht="12.75">
      <c r="A180" s="15"/>
    </row>
    <row r="181" spans="1:13" ht="12.75">
      <c r="A181" s="15"/>
      <c r="B181" s="22"/>
      <c r="C181" s="34"/>
      <c r="D181" s="34"/>
      <c r="E181" s="34"/>
      <c r="F181" s="34"/>
      <c r="G181" s="34"/>
      <c r="H181" s="34"/>
      <c r="I181" s="55" t="s">
        <v>143</v>
      </c>
      <c r="J181" s="55"/>
      <c r="K181" s="55" t="s">
        <v>144</v>
      </c>
      <c r="L181" s="34"/>
      <c r="M181" s="34"/>
    </row>
    <row r="182" spans="1:13" ht="12.75">
      <c r="A182" s="15"/>
      <c r="B182" s="22"/>
      <c r="C182" s="34"/>
      <c r="D182" s="34"/>
      <c r="E182" s="34"/>
      <c r="F182" s="34"/>
      <c r="G182" s="34"/>
      <c r="H182" s="34"/>
      <c r="I182" s="55" t="s">
        <v>10</v>
      </c>
      <c r="J182" s="55"/>
      <c r="K182" s="55" t="s">
        <v>10</v>
      </c>
      <c r="L182" s="34"/>
      <c r="M182" s="34"/>
    </row>
    <row r="183" spans="1:13" ht="12.75">
      <c r="A183" s="15"/>
      <c r="B183" s="22"/>
      <c r="C183" s="34"/>
      <c r="D183" s="34"/>
      <c r="E183" s="34"/>
      <c r="F183" s="34"/>
      <c r="G183" s="34"/>
      <c r="H183" s="34"/>
      <c r="I183" s="53"/>
      <c r="J183" s="53"/>
      <c r="K183" s="53"/>
      <c r="L183" s="34"/>
      <c r="M183" s="34"/>
    </row>
    <row r="184" spans="1:13" ht="12.75">
      <c r="A184" s="15"/>
      <c r="B184" s="22" t="s">
        <v>169</v>
      </c>
      <c r="C184" s="35" t="s">
        <v>168</v>
      </c>
      <c r="D184" s="34"/>
      <c r="E184" s="34"/>
      <c r="F184" s="34"/>
      <c r="G184" s="34"/>
      <c r="H184" s="34"/>
      <c r="I184" s="54">
        <v>0</v>
      </c>
      <c r="J184" s="52"/>
      <c r="K184" s="54">
        <v>703</v>
      </c>
      <c r="L184" s="34"/>
      <c r="M184" s="34"/>
    </row>
    <row r="185" spans="1:13" ht="12.75">
      <c r="A185" s="15"/>
      <c r="B185" s="22"/>
      <c r="C185" s="34"/>
      <c r="D185" s="34"/>
      <c r="E185" s="34"/>
      <c r="F185" s="34"/>
      <c r="G185" s="34"/>
      <c r="H185" s="34"/>
      <c r="I185" s="52"/>
      <c r="J185" s="52"/>
      <c r="K185" s="52"/>
      <c r="L185" s="34"/>
      <c r="M185" s="34"/>
    </row>
    <row r="186" spans="1:13" ht="12.75" customHeight="1">
      <c r="A186" s="15"/>
      <c r="B186" s="22" t="s">
        <v>170</v>
      </c>
      <c r="C186" s="35" t="s">
        <v>171</v>
      </c>
      <c r="D186" s="34"/>
      <c r="E186" s="34"/>
      <c r="F186" s="34"/>
      <c r="G186" s="34"/>
      <c r="H186" s="34"/>
      <c r="I186" s="54">
        <v>0</v>
      </c>
      <c r="J186" s="52"/>
      <c r="K186" s="54">
        <v>0</v>
      </c>
      <c r="L186" s="34"/>
      <c r="M186" s="34"/>
    </row>
    <row r="187" spans="1:13" ht="15.75" customHeight="1">
      <c r="A187" s="15"/>
      <c r="B187" s="22"/>
      <c r="C187" s="35"/>
      <c r="D187" s="34"/>
      <c r="E187" s="34"/>
      <c r="F187" s="34"/>
      <c r="G187" s="34"/>
      <c r="H187" s="34"/>
      <c r="I187" s="39"/>
      <c r="J187" s="15"/>
      <c r="K187" s="39"/>
      <c r="L187" s="34"/>
      <c r="M187" s="34"/>
    </row>
    <row r="188" spans="1:13" ht="12.75" customHeight="1">
      <c r="A188" s="15"/>
      <c r="B188" s="22" t="s">
        <v>173</v>
      </c>
      <c r="C188" s="164" t="s">
        <v>280</v>
      </c>
      <c r="D188" s="187"/>
      <c r="E188" s="187"/>
      <c r="F188" s="187"/>
      <c r="G188" s="187"/>
      <c r="H188" s="187"/>
      <c r="I188" s="187"/>
      <c r="J188" s="187"/>
      <c r="K188" s="187"/>
      <c r="L188" s="187"/>
      <c r="M188" s="187"/>
    </row>
    <row r="189" spans="1:13" ht="12.75">
      <c r="A189" s="15"/>
      <c r="B189" s="22"/>
      <c r="C189" s="34"/>
      <c r="D189" s="34"/>
      <c r="E189" s="34"/>
      <c r="F189" s="34"/>
      <c r="G189" s="34"/>
      <c r="H189" s="34"/>
      <c r="I189" s="34"/>
      <c r="J189" s="34"/>
      <c r="K189" s="55" t="s">
        <v>10</v>
      </c>
      <c r="L189" s="34"/>
      <c r="M189" s="34"/>
    </row>
    <row r="190" spans="1:13" ht="12.75" customHeight="1">
      <c r="A190" s="15"/>
      <c r="B190" s="22"/>
      <c r="C190" s="34"/>
      <c r="D190" s="34"/>
      <c r="E190" s="34"/>
      <c r="F190" s="34"/>
      <c r="G190" s="34"/>
      <c r="H190" s="34"/>
      <c r="I190" s="34"/>
      <c r="J190" s="34"/>
      <c r="K190" s="52"/>
      <c r="L190" s="34"/>
      <c r="M190" s="34"/>
    </row>
    <row r="191" spans="1:13" ht="12.75">
      <c r="A191" s="15"/>
      <c r="B191" s="22"/>
      <c r="C191" s="35" t="s">
        <v>174</v>
      </c>
      <c r="D191" s="34"/>
      <c r="E191" s="34"/>
      <c r="F191" s="34"/>
      <c r="G191" s="34"/>
      <c r="H191" s="34"/>
      <c r="I191" s="34"/>
      <c r="J191" s="34"/>
      <c r="K191" s="54">
        <v>703</v>
      </c>
      <c r="L191" s="34"/>
      <c r="M191" s="34"/>
    </row>
    <row r="192" spans="1:13" ht="12.75" customHeight="1">
      <c r="A192" s="15"/>
      <c r="B192" s="22"/>
      <c r="C192" s="34"/>
      <c r="D192" s="34"/>
      <c r="E192" s="34"/>
      <c r="F192" s="34"/>
      <c r="G192" s="34"/>
      <c r="H192" s="34"/>
      <c r="I192" s="34"/>
      <c r="J192" s="34"/>
      <c r="K192" s="52"/>
      <c r="L192" s="34"/>
      <c r="M192" s="34"/>
    </row>
    <row r="193" spans="1:13" ht="12.75">
      <c r="A193" s="15"/>
      <c r="B193" s="22"/>
      <c r="C193" s="35" t="s">
        <v>175</v>
      </c>
      <c r="D193" s="34"/>
      <c r="E193" s="34"/>
      <c r="F193" s="34"/>
      <c r="G193" s="34"/>
      <c r="H193" s="34"/>
      <c r="I193" s="34"/>
      <c r="J193" s="34"/>
      <c r="K193" s="54">
        <v>703</v>
      </c>
      <c r="L193" s="34"/>
      <c r="M193" s="34"/>
    </row>
    <row r="194" spans="1:13" ht="12.75" customHeight="1">
      <c r="A194" s="15"/>
      <c r="B194" s="22"/>
      <c r="C194" s="34"/>
      <c r="D194" s="34"/>
      <c r="E194" s="34"/>
      <c r="F194" s="34"/>
      <c r="G194" s="34"/>
      <c r="H194" s="34"/>
      <c r="I194" s="34"/>
      <c r="J194" s="34"/>
      <c r="K194" s="52"/>
      <c r="L194" s="34"/>
      <c r="M194" s="34"/>
    </row>
    <row r="195" spans="1:13" ht="12.75">
      <c r="A195" s="15"/>
      <c r="B195" s="22"/>
      <c r="C195" s="35" t="s">
        <v>176</v>
      </c>
      <c r="D195" s="34"/>
      <c r="E195" s="34"/>
      <c r="F195" s="34"/>
      <c r="G195" s="34"/>
      <c r="H195" s="34"/>
      <c r="I195" s="34"/>
      <c r="J195" s="34"/>
      <c r="K195" s="54">
        <v>160</v>
      </c>
      <c r="L195" s="34"/>
      <c r="M195" s="34"/>
    </row>
    <row r="197" spans="1:13" ht="12.75">
      <c r="A197" s="13" t="s">
        <v>106</v>
      </c>
      <c r="B197" s="190" t="s">
        <v>149</v>
      </c>
      <c r="C197" s="190"/>
      <c r="D197" s="190"/>
      <c r="E197" s="190"/>
      <c r="F197" s="190"/>
      <c r="G197" s="190"/>
      <c r="H197" s="190"/>
      <c r="I197" s="22"/>
      <c r="J197" s="22"/>
      <c r="K197" s="22"/>
      <c r="L197" s="22"/>
      <c r="M197" s="22"/>
    </row>
    <row r="198" spans="1:13" ht="12.75">
      <c r="A198" s="13"/>
      <c r="B198" s="21"/>
      <c r="C198" s="21"/>
      <c r="D198" s="21"/>
      <c r="E198" s="21"/>
      <c r="F198" s="21"/>
      <c r="G198" s="21"/>
      <c r="H198" s="21"/>
      <c r="I198" s="22"/>
      <c r="J198" s="22"/>
      <c r="K198" s="22"/>
      <c r="L198" s="22"/>
      <c r="M198" s="22"/>
    </row>
    <row r="199" spans="1:13" ht="12.75">
      <c r="A199" s="13"/>
      <c r="B199" s="165" t="s">
        <v>0</v>
      </c>
      <c r="C199" s="166"/>
      <c r="D199" s="166"/>
      <c r="E199" s="166"/>
      <c r="F199" s="166"/>
      <c r="G199" s="166"/>
      <c r="H199" s="166"/>
      <c r="I199" s="166"/>
      <c r="J199" s="166"/>
      <c r="K199" s="166"/>
      <c r="L199" s="166"/>
      <c r="M199" s="166"/>
    </row>
    <row r="200" spans="1:13" ht="12.75">
      <c r="A200" s="13"/>
      <c r="B200" s="104"/>
      <c r="C200" s="94"/>
      <c r="D200" s="94"/>
      <c r="E200" s="94"/>
      <c r="F200" s="94"/>
      <c r="G200" s="94"/>
      <c r="H200" s="94"/>
      <c r="I200" s="94"/>
      <c r="J200" s="94"/>
      <c r="K200" s="94"/>
      <c r="L200" s="94"/>
      <c r="M200" s="94"/>
    </row>
    <row r="201" spans="1:13" ht="12.75">
      <c r="A201" s="13"/>
      <c r="B201" s="165" t="s">
        <v>2</v>
      </c>
      <c r="C201" s="165"/>
      <c r="D201" s="165"/>
      <c r="E201" s="165"/>
      <c r="F201" s="165"/>
      <c r="G201" s="165"/>
      <c r="H201" s="165"/>
      <c r="I201" s="165"/>
      <c r="J201" s="165"/>
      <c r="K201" s="165"/>
      <c r="L201" s="165"/>
      <c r="M201" s="165"/>
    </row>
    <row r="202" spans="1:13" ht="12.75">
      <c r="A202" s="13"/>
      <c r="B202" s="94"/>
      <c r="C202" s="94"/>
      <c r="D202" s="94"/>
      <c r="E202" s="94"/>
      <c r="F202" s="94"/>
      <c r="G202" s="94"/>
      <c r="H202" s="94"/>
      <c r="I202" s="94"/>
      <c r="J202" s="94"/>
      <c r="K202" s="94"/>
      <c r="L202" s="94"/>
      <c r="M202" s="94"/>
    </row>
    <row r="203" spans="1:15" ht="12.75" customHeight="1">
      <c r="A203" s="13"/>
      <c r="B203" s="94" t="s">
        <v>169</v>
      </c>
      <c r="C203" s="94"/>
      <c r="D203" s="188" t="s">
        <v>196</v>
      </c>
      <c r="E203" s="188"/>
      <c r="F203" s="188"/>
      <c r="G203" s="188"/>
      <c r="H203" s="188"/>
      <c r="I203" s="188"/>
      <c r="J203" s="188"/>
      <c r="K203" s="188"/>
      <c r="L203" s="188"/>
      <c r="M203" s="188"/>
      <c r="N203" s="22"/>
      <c r="O203" s="22"/>
    </row>
    <row r="204" spans="1:15" ht="12.75">
      <c r="A204" s="13"/>
      <c r="B204" s="94"/>
      <c r="C204" s="94"/>
      <c r="D204" s="188"/>
      <c r="E204" s="188"/>
      <c r="F204" s="188"/>
      <c r="G204" s="188"/>
      <c r="H204" s="188"/>
      <c r="I204" s="188"/>
      <c r="J204" s="188"/>
      <c r="K204" s="188"/>
      <c r="L204" s="188"/>
      <c r="M204" s="188"/>
      <c r="N204" s="22"/>
      <c r="O204" s="22"/>
    </row>
    <row r="205" spans="1:15" ht="40.5" customHeight="1">
      <c r="A205" s="13"/>
      <c r="B205" s="94"/>
      <c r="C205" s="94"/>
      <c r="D205" s="188"/>
      <c r="E205" s="188"/>
      <c r="F205" s="188"/>
      <c r="G205" s="188"/>
      <c r="H205" s="188"/>
      <c r="I205" s="188"/>
      <c r="J205" s="188"/>
      <c r="K205" s="188"/>
      <c r="L205" s="188"/>
      <c r="M205" s="188"/>
      <c r="N205" s="22"/>
      <c r="O205" s="22"/>
    </row>
    <row r="206" spans="1:13" ht="12.75">
      <c r="A206" s="13"/>
      <c r="B206" s="94"/>
      <c r="C206" s="94"/>
      <c r="D206" s="94"/>
      <c r="E206" s="94"/>
      <c r="F206" s="94"/>
      <c r="G206" s="94"/>
      <c r="H206" s="94"/>
      <c r="I206" s="94"/>
      <c r="J206" s="94"/>
      <c r="K206" s="94"/>
      <c r="L206" s="94"/>
      <c r="M206" s="94"/>
    </row>
    <row r="207" spans="1:13" ht="12.75">
      <c r="A207" s="13"/>
      <c r="B207" s="94"/>
      <c r="C207" s="94"/>
      <c r="D207" s="196" t="s">
        <v>194</v>
      </c>
      <c r="E207" s="196"/>
      <c r="F207" s="196"/>
      <c r="G207" s="196"/>
      <c r="H207" s="196"/>
      <c r="I207" s="196"/>
      <c r="J207" s="196"/>
      <c r="K207" s="196"/>
      <c r="L207" s="196"/>
      <c r="M207" s="196"/>
    </row>
    <row r="208" spans="1:13" ht="12.75">
      <c r="A208" s="15"/>
      <c r="B208" s="33"/>
      <c r="C208" s="22"/>
      <c r="D208" s="196"/>
      <c r="E208" s="196"/>
      <c r="F208" s="196"/>
      <c r="G208" s="196"/>
      <c r="H208" s="196"/>
      <c r="I208" s="196"/>
      <c r="J208" s="196"/>
      <c r="K208" s="196"/>
      <c r="L208" s="196"/>
      <c r="M208" s="196"/>
    </row>
    <row r="209" spans="1:13" ht="12.75" customHeight="1">
      <c r="A209" s="15"/>
      <c r="D209" s="97"/>
      <c r="E209" s="97"/>
      <c r="F209" s="97"/>
      <c r="G209" s="97"/>
      <c r="H209" s="97"/>
      <c r="I209" s="97"/>
      <c r="J209" s="97"/>
      <c r="K209" s="97"/>
      <c r="L209" s="97"/>
      <c r="M209" s="97"/>
    </row>
    <row r="210" spans="1:15" ht="27.75" customHeight="1">
      <c r="A210" s="15"/>
      <c r="B210" s="22"/>
      <c r="C210" s="22"/>
      <c r="D210" s="183" t="s">
        <v>1</v>
      </c>
      <c r="E210" s="183"/>
      <c r="F210" s="183"/>
      <c r="G210" s="183"/>
      <c r="H210" s="183"/>
      <c r="I210" s="183"/>
      <c r="J210" s="183"/>
      <c r="K210" s="183"/>
      <c r="L210" s="183"/>
      <c r="M210" s="183"/>
      <c r="N210" s="22"/>
      <c r="O210" s="22"/>
    </row>
    <row r="211" spans="1:15" ht="12.75">
      <c r="A211" s="15"/>
      <c r="B211" s="22"/>
      <c r="C211" s="22"/>
      <c r="D211" s="95"/>
      <c r="E211" s="95"/>
      <c r="F211" s="95"/>
      <c r="G211" s="95"/>
      <c r="H211" s="95"/>
      <c r="I211" s="95"/>
      <c r="J211" s="95"/>
      <c r="K211" s="95"/>
      <c r="L211" s="95"/>
      <c r="M211" s="95"/>
      <c r="N211" s="22"/>
      <c r="O211" s="22"/>
    </row>
    <row r="212" spans="1:15" ht="12.75" customHeight="1">
      <c r="A212" s="15"/>
      <c r="D212" s="188" t="s">
        <v>213</v>
      </c>
      <c r="E212" s="188"/>
      <c r="F212" s="188"/>
      <c r="G212" s="188"/>
      <c r="H212" s="188"/>
      <c r="I212" s="188"/>
      <c r="J212" s="188"/>
      <c r="K212" s="188"/>
      <c r="L212" s="188"/>
      <c r="M212" s="188"/>
      <c r="N212" s="22"/>
      <c r="O212" s="22"/>
    </row>
    <row r="213" spans="1:15" ht="52.5" customHeight="1">
      <c r="A213" s="15"/>
      <c r="D213" s="188"/>
      <c r="E213" s="188"/>
      <c r="F213" s="188"/>
      <c r="G213" s="188"/>
      <c r="H213" s="188"/>
      <c r="I213" s="188"/>
      <c r="J213" s="188"/>
      <c r="K213" s="188"/>
      <c r="L213" s="188"/>
      <c r="M213" s="188"/>
      <c r="N213" s="22"/>
      <c r="O213" s="22"/>
    </row>
    <row r="214" spans="1:15" ht="12.75">
      <c r="A214" s="15"/>
      <c r="D214" s="95"/>
      <c r="E214" s="95"/>
      <c r="F214" s="95"/>
      <c r="G214" s="95"/>
      <c r="H214" s="95"/>
      <c r="I214" s="95"/>
      <c r="J214" s="95"/>
      <c r="K214" s="95"/>
      <c r="L214" s="95"/>
      <c r="M214" s="95"/>
      <c r="N214" s="22"/>
      <c r="O214" s="22"/>
    </row>
    <row r="215" spans="1:15" ht="12.75">
      <c r="A215" s="15"/>
      <c r="B215" s="17" t="s">
        <v>170</v>
      </c>
      <c r="D215" s="97" t="s">
        <v>3</v>
      </c>
      <c r="E215" s="97"/>
      <c r="F215" s="97"/>
      <c r="G215" s="97"/>
      <c r="H215" s="97"/>
      <c r="I215" s="97"/>
      <c r="J215" s="97"/>
      <c r="K215" s="97"/>
      <c r="L215" s="97"/>
      <c r="M215" s="97"/>
      <c r="N215" s="22"/>
      <c r="O215" s="22"/>
    </row>
    <row r="216" spans="1:15" ht="12.75">
      <c r="A216" s="15"/>
      <c r="B216" s="22"/>
      <c r="C216" s="22"/>
      <c r="D216" s="22"/>
      <c r="E216" s="22"/>
      <c r="F216" s="22"/>
      <c r="G216" s="22"/>
      <c r="H216" s="22"/>
      <c r="I216" s="22"/>
      <c r="J216" s="22"/>
      <c r="K216" s="22"/>
      <c r="L216" s="22"/>
      <c r="M216" s="22"/>
      <c r="N216" s="22"/>
      <c r="O216" s="22"/>
    </row>
    <row r="217" spans="1:15" ht="12.75">
      <c r="A217" s="15"/>
      <c r="B217" s="22"/>
      <c r="C217" s="40"/>
      <c r="D217" s="41"/>
      <c r="E217" s="41"/>
      <c r="F217" s="41"/>
      <c r="G217" s="42"/>
      <c r="H217" s="42"/>
      <c r="I217" s="43" t="s">
        <v>135</v>
      </c>
      <c r="J217" s="43"/>
      <c r="K217" s="43" t="s">
        <v>137</v>
      </c>
      <c r="L217" s="44"/>
      <c r="M217" s="43" t="s">
        <v>157</v>
      </c>
      <c r="N217" s="22"/>
      <c r="O217" s="22"/>
    </row>
    <row r="218" spans="1:15" ht="12.75">
      <c r="A218" s="15"/>
      <c r="B218" s="22"/>
      <c r="C218" s="40"/>
      <c r="D218" s="41"/>
      <c r="E218" s="41"/>
      <c r="F218" s="41"/>
      <c r="G218" s="42"/>
      <c r="H218" s="42"/>
      <c r="I218" s="43" t="s">
        <v>134</v>
      </c>
      <c r="J218" s="43"/>
      <c r="K218" s="43" t="s">
        <v>136</v>
      </c>
      <c r="L218" s="44"/>
      <c r="M218" s="43" t="s">
        <v>158</v>
      </c>
      <c r="N218" s="22"/>
      <c r="O218" s="22"/>
    </row>
    <row r="219" spans="1:15" ht="12.75">
      <c r="A219" s="15"/>
      <c r="B219" s="22"/>
      <c r="C219" s="40"/>
      <c r="D219" s="41"/>
      <c r="E219" s="41"/>
      <c r="F219" s="41"/>
      <c r="G219" s="42"/>
      <c r="H219" s="42"/>
      <c r="I219" s="43" t="s">
        <v>10</v>
      </c>
      <c r="J219" s="43"/>
      <c r="K219" s="43" t="s">
        <v>10</v>
      </c>
      <c r="L219" s="44"/>
      <c r="M219" s="43" t="s">
        <v>10</v>
      </c>
      <c r="N219" s="22"/>
      <c r="O219" s="22"/>
    </row>
    <row r="220" spans="1:15" ht="12.75">
      <c r="A220" s="15"/>
      <c r="B220" s="22"/>
      <c r="D220" s="40" t="s">
        <v>153</v>
      </c>
      <c r="E220" s="42"/>
      <c r="F220" s="42"/>
      <c r="G220" s="42"/>
      <c r="H220" s="42"/>
      <c r="I220" s="45">
        <v>1255</v>
      </c>
      <c r="J220" s="45"/>
      <c r="K220" s="46">
        <v>1255</v>
      </c>
      <c r="L220" s="42"/>
      <c r="M220" s="46">
        <f>+I220-K220</f>
        <v>0</v>
      </c>
      <c r="N220" s="22"/>
      <c r="O220" s="22"/>
    </row>
    <row r="221" spans="1:15" ht="12.75">
      <c r="A221" s="15"/>
      <c r="B221" s="22"/>
      <c r="D221" s="40" t="s">
        <v>133</v>
      </c>
      <c r="E221" s="42"/>
      <c r="F221" s="42"/>
      <c r="G221" s="42"/>
      <c r="H221" s="42"/>
      <c r="I221" s="45">
        <v>400</v>
      </c>
      <c r="J221" s="45"/>
      <c r="K221" s="42">
        <v>400</v>
      </c>
      <c r="L221" s="42"/>
      <c r="M221" s="46">
        <f>+I221-K221</f>
        <v>0</v>
      </c>
      <c r="N221" s="22"/>
      <c r="O221" s="22"/>
    </row>
    <row r="222" spans="1:15" ht="12.75">
      <c r="A222" s="15"/>
      <c r="B222" s="22"/>
      <c r="D222" s="40" t="s">
        <v>154</v>
      </c>
      <c r="E222" s="42"/>
      <c r="F222" s="42"/>
      <c r="G222" s="42"/>
      <c r="H222" s="42"/>
      <c r="I222" s="45">
        <v>40</v>
      </c>
      <c r="J222" s="45"/>
      <c r="K222" s="42">
        <v>40</v>
      </c>
      <c r="L222" s="42"/>
      <c r="M222" s="46">
        <f>+I222-K222</f>
        <v>0</v>
      </c>
      <c r="N222" s="22"/>
      <c r="O222" s="22"/>
    </row>
    <row r="223" spans="1:15" ht="12.75">
      <c r="A223" s="15"/>
      <c r="B223" s="22"/>
      <c r="D223" s="40"/>
      <c r="E223" s="42"/>
      <c r="F223" s="42"/>
      <c r="G223" s="42"/>
      <c r="H223" s="42"/>
      <c r="I223" s="47"/>
      <c r="J223" s="40"/>
      <c r="K223" s="48"/>
      <c r="L223" s="42"/>
      <c r="M223" s="49"/>
      <c r="N223" s="22"/>
      <c r="O223" s="22"/>
    </row>
    <row r="224" spans="1:15" ht="13.5" thickBot="1">
      <c r="A224" s="15"/>
      <c r="B224" s="22"/>
      <c r="D224" s="17" t="s">
        <v>113</v>
      </c>
      <c r="I224" s="50">
        <f>SUM(I220:I223)</f>
        <v>1695</v>
      </c>
      <c r="J224" s="51"/>
      <c r="K224" s="50">
        <f>SUM(K220:K223)</f>
        <v>1695</v>
      </c>
      <c r="L224" s="42"/>
      <c r="M224" s="50">
        <f>SUM(M220:M223)</f>
        <v>0</v>
      </c>
      <c r="N224" s="22"/>
      <c r="O224" s="22"/>
    </row>
    <row r="225" spans="1:15" ht="13.5" thickTop="1">
      <c r="A225" s="15"/>
      <c r="D225" s="95"/>
      <c r="E225" s="95"/>
      <c r="F225" s="95"/>
      <c r="G225" s="95"/>
      <c r="H225" s="95"/>
      <c r="I225" s="95"/>
      <c r="J225" s="95"/>
      <c r="K225" s="95"/>
      <c r="L225" s="95"/>
      <c r="M225" s="95"/>
      <c r="N225" s="22"/>
      <c r="O225" s="22"/>
    </row>
    <row r="226" spans="1:13" ht="12.75">
      <c r="A226" s="15"/>
      <c r="B226" s="17" t="s">
        <v>214</v>
      </c>
      <c r="D226" s="97" t="s">
        <v>215</v>
      </c>
      <c r="E226" s="97"/>
      <c r="F226" s="97"/>
      <c r="G226" s="97"/>
      <c r="H226" s="97"/>
      <c r="I226" s="97"/>
      <c r="J226" s="97"/>
      <c r="K226" s="97"/>
      <c r="L226" s="97"/>
      <c r="M226" s="97"/>
    </row>
    <row r="227" spans="1:13" ht="12.75">
      <c r="A227" s="15"/>
      <c r="B227" s="22"/>
      <c r="C227" s="22"/>
      <c r="D227" s="22"/>
      <c r="E227" s="22"/>
      <c r="F227" s="22"/>
      <c r="G227" s="22"/>
      <c r="H227" s="22"/>
      <c r="I227" s="22"/>
      <c r="J227" s="22"/>
      <c r="K227" s="22"/>
      <c r="L227" s="22"/>
      <c r="M227" s="22"/>
    </row>
    <row r="228" spans="1:13" ht="12.75">
      <c r="A228" s="15"/>
      <c r="B228" s="22"/>
      <c r="C228" s="40"/>
      <c r="D228" s="41"/>
      <c r="E228" s="41"/>
      <c r="F228" s="41"/>
      <c r="G228" s="42"/>
      <c r="H228" s="42"/>
      <c r="I228" s="43" t="s">
        <v>135</v>
      </c>
      <c r="J228" s="43"/>
      <c r="K228" s="43" t="s">
        <v>137</v>
      </c>
      <c r="L228" s="44"/>
      <c r="M228" s="43" t="s">
        <v>157</v>
      </c>
    </row>
    <row r="229" spans="1:13" ht="12.75">
      <c r="A229" s="15"/>
      <c r="B229" s="22"/>
      <c r="C229" s="40"/>
      <c r="D229" s="41"/>
      <c r="E229" s="41"/>
      <c r="F229" s="41"/>
      <c r="G229" s="42"/>
      <c r="H229" s="42"/>
      <c r="I229" s="43" t="s">
        <v>134</v>
      </c>
      <c r="J229" s="43"/>
      <c r="K229" s="43" t="s">
        <v>136</v>
      </c>
      <c r="L229" s="44"/>
      <c r="M229" s="43" t="s">
        <v>158</v>
      </c>
    </row>
    <row r="230" spans="1:13" ht="12.75">
      <c r="A230" s="15"/>
      <c r="B230" s="22"/>
      <c r="C230" s="40"/>
      <c r="D230" s="41"/>
      <c r="E230" s="41"/>
      <c r="F230" s="41"/>
      <c r="G230" s="42"/>
      <c r="H230" s="42"/>
      <c r="I230" s="43" t="s">
        <v>10</v>
      </c>
      <c r="J230" s="43"/>
      <c r="K230" s="43" t="s">
        <v>10</v>
      </c>
      <c r="L230" s="44"/>
      <c r="M230" s="43" t="s">
        <v>10</v>
      </c>
    </row>
    <row r="231" spans="1:13" ht="12.75">
      <c r="A231" s="15"/>
      <c r="B231" s="22"/>
      <c r="D231" s="40" t="s">
        <v>216</v>
      </c>
      <c r="E231" s="42"/>
      <c r="F231" s="42"/>
      <c r="G231" s="42"/>
      <c r="H231" s="42"/>
      <c r="I231" s="45">
        <v>1800</v>
      </c>
      <c r="J231" s="45"/>
      <c r="K231" s="46">
        <v>300</v>
      </c>
      <c r="L231" s="42"/>
      <c r="M231" s="46">
        <f>+I231-K231</f>
        <v>1500</v>
      </c>
    </row>
    <row r="232" spans="1:13" ht="12.75">
      <c r="A232" s="15"/>
      <c r="B232" s="22"/>
      <c r="D232" s="40" t="s">
        <v>133</v>
      </c>
      <c r="E232" s="42"/>
      <c r="F232" s="42"/>
      <c r="G232" s="42"/>
      <c r="H232" s="42"/>
      <c r="I232" s="45">
        <v>119</v>
      </c>
      <c r="J232" s="45"/>
      <c r="K232" s="42">
        <v>119</v>
      </c>
      <c r="L232" s="42"/>
      <c r="M232" s="46">
        <f>+I232-K232</f>
        <v>0</v>
      </c>
    </row>
    <row r="233" spans="1:13" ht="12.75">
      <c r="A233" s="15"/>
      <c r="B233" s="22"/>
      <c r="D233" s="40" t="s">
        <v>154</v>
      </c>
      <c r="E233" s="42"/>
      <c r="F233" s="42"/>
      <c r="G233" s="42"/>
      <c r="H233" s="42"/>
      <c r="I233" s="45">
        <v>450</v>
      </c>
      <c r="J233" s="45"/>
      <c r="K233" s="42">
        <v>300</v>
      </c>
      <c r="L233" s="42"/>
      <c r="M233" s="46">
        <f>+I233-K233</f>
        <v>150</v>
      </c>
    </row>
    <row r="234" spans="1:13" ht="12.75">
      <c r="A234" s="15"/>
      <c r="B234" s="22"/>
      <c r="D234" s="40"/>
      <c r="E234" s="42"/>
      <c r="F234" s="42"/>
      <c r="G234" s="42"/>
      <c r="H234" s="42"/>
      <c r="I234" s="47"/>
      <c r="J234" s="40"/>
      <c r="K234" s="48"/>
      <c r="L234" s="42"/>
      <c r="M234" s="49"/>
    </row>
    <row r="235" spans="1:13" ht="13.5" thickBot="1">
      <c r="A235" s="15"/>
      <c r="B235" s="22"/>
      <c r="D235" s="17" t="s">
        <v>113</v>
      </c>
      <c r="I235" s="50">
        <f>SUM(I231:I234)</f>
        <v>2369</v>
      </c>
      <c r="J235" s="51"/>
      <c r="K235" s="50">
        <f>SUM(K231:K234)</f>
        <v>719</v>
      </c>
      <c r="L235" s="42"/>
      <c r="M235" s="50">
        <f>SUM(M231:M234)</f>
        <v>1650</v>
      </c>
    </row>
    <row r="236" spans="1:13" ht="13.5" thickTop="1">
      <c r="A236" s="15"/>
      <c r="B236" s="22"/>
      <c r="I236" s="51"/>
      <c r="J236" s="51"/>
      <c r="K236" s="51"/>
      <c r="L236" s="42"/>
      <c r="M236" s="51"/>
    </row>
    <row r="237" spans="1:13" ht="12.75">
      <c r="A237" s="13" t="s">
        <v>108</v>
      </c>
      <c r="B237" s="26" t="s">
        <v>102</v>
      </c>
      <c r="C237" s="22"/>
      <c r="D237" s="22"/>
      <c r="E237" s="22"/>
      <c r="F237" s="22"/>
      <c r="G237" s="22"/>
      <c r="H237" s="22"/>
      <c r="I237" s="22"/>
      <c r="J237" s="22"/>
      <c r="K237" s="22"/>
      <c r="L237" s="22"/>
      <c r="M237" s="22"/>
    </row>
    <row r="238" spans="1:13" ht="12.75">
      <c r="A238" s="29"/>
      <c r="B238" s="26"/>
      <c r="C238" s="22"/>
      <c r="D238" s="22"/>
      <c r="E238" s="22"/>
      <c r="F238" s="22"/>
      <c r="G238" s="22"/>
      <c r="H238" s="22"/>
      <c r="I238" s="22"/>
      <c r="J238" s="22"/>
      <c r="K238" s="22"/>
      <c r="L238" s="22"/>
      <c r="M238" s="22"/>
    </row>
    <row r="239" spans="1:13" ht="12.75">
      <c r="A239" s="29"/>
      <c r="B239" s="189" t="s">
        <v>310</v>
      </c>
      <c r="C239" s="189"/>
      <c r="D239" s="189"/>
      <c r="E239" s="189"/>
      <c r="F239" s="189"/>
      <c r="G239" s="189"/>
      <c r="H239" s="189"/>
      <c r="I239" s="189"/>
      <c r="J239" s="189"/>
      <c r="K239" s="189"/>
      <c r="L239" s="189"/>
      <c r="M239" s="189"/>
    </row>
    <row r="240" ht="12.75" customHeight="1"/>
    <row r="241" spans="1:13" ht="13.5" customHeight="1">
      <c r="A241" s="13" t="s">
        <v>110</v>
      </c>
      <c r="B241" s="31" t="s">
        <v>107</v>
      </c>
      <c r="C241" s="16"/>
      <c r="D241" s="16"/>
      <c r="E241" s="16"/>
      <c r="F241" s="16"/>
      <c r="G241" s="16"/>
      <c r="H241" s="16"/>
      <c r="I241" s="15" t="s">
        <v>55</v>
      </c>
      <c r="J241" s="15"/>
      <c r="K241" s="15" t="s">
        <v>55</v>
      </c>
      <c r="L241" s="15"/>
      <c r="M241" s="16" t="s">
        <v>86</v>
      </c>
    </row>
    <row r="242" spans="1:13" ht="13.5" customHeight="1">
      <c r="A242" s="29"/>
      <c r="B242" s="31"/>
      <c r="C242" s="16"/>
      <c r="D242" s="16"/>
      <c r="E242" s="16"/>
      <c r="F242" s="16"/>
      <c r="G242" s="16"/>
      <c r="H242" s="16"/>
      <c r="I242" s="15"/>
      <c r="J242" s="15"/>
      <c r="K242" s="195"/>
      <c r="L242" s="195"/>
      <c r="M242" s="195"/>
    </row>
    <row r="243" spans="1:13" ht="13.5" customHeight="1">
      <c r="A243" s="31"/>
      <c r="B243" s="189" t="s">
        <v>145</v>
      </c>
      <c r="C243" s="189"/>
      <c r="D243" s="189"/>
      <c r="E243" s="189"/>
      <c r="F243" s="189"/>
      <c r="G243" s="189"/>
      <c r="H243" s="189"/>
      <c r="I243" s="189"/>
      <c r="J243" s="189"/>
      <c r="K243" s="189"/>
      <c r="L243" s="189"/>
      <c r="M243" s="189"/>
    </row>
    <row r="244" spans="1:13" ht="13.5" customHeight="1">
      <c r="A244" s="31"/>
      <c r="B244" s="189"/>
      <c r="C244" s="189"/>
      <c r="D244" s="189"/>
      <c r="E244" s="189"/>
      <c r="F244" s="189"/>
      <c r="G244" s="189"/>
      <c r="H244" s="189"/>
      <c r="I244" s="189"/>
      <c r="J244" s="189"/>
      <c r="K244" s="189"/>
      <c r="L244" s="189"/>
      <c r="M244" s="189"/>
    </row>
    <row r="245" spans="1:13" ht="13.5" customHeight="1">
      <c r="A245" s="31"/>
      <c r="B245" s="22"/>
      <c r="C245" s="22"/>
      <c r="D245" s="22"/>
      <c r="E245" s="22"/>
      <c r="F245" s="22"/>
      <c r="G245" s="22"/>
      <c r="H245" s="22"/>
      <c r="I245" s="22"/>
      <c r="J245" s="22"/>
      <c r="K245" s="22"/>
      <c r="L245" s="22"/>
      <c r="M245" s="22"/>
    </row>
    <row r="246" spans="1:13" ht="13.5" customHeight="1">
      <c r="A246" s="13" t="s">
        <v>111</v>
      </c>
      <c r="B246" s="31" t="s">
        <v>109</v>
      </c>
      <c r="C246" s="16"/>
      <c r="D246" s="16"/>
      <c r="E246" s="16"/>
      <c r="F246" s="16"/>
      <c r="G246" s="16"/>
      <c r="H246" s="16"/>
      <c r="I246" s="16"/>
      <c r="J246" s="16"/>
      <c r="K246" s="16"/>
      <c r="L246" s="16"/>
      <c r="M246" s="16"/>
    </row>
    <row r="247" spans="1:13" ht="13.5" customHeight="1">
      <c r="A247" s="13"/>
      <c r="B247" s="31"/>
      <c r="C247" s="16"/>
      <c r="D247" s="16"/>
      <c r="E247" s="16"/>
      <c r="F247" s="16"/>
      <c r="G247" s="16"/>
      <c r="H247" s="16"/>
      <c r="I247" s="16"/>
      <c r="J247" s="16"/>
      <c r="K247" s="16"/>
      <c r="L247" s="16"/>
      <c r="M247" s="16"/>
    </row>
    <row r="248" spans="1:13" ht="199.5" customHeight="1">
      <c r="A248" s="31"/>
      <c r="B248" s="183" t="s">
        <v>281</v>
      </c>
      <c r="C248" s="188"/>
      <c r="D248" s="188"/>
      <c r="E248" s="188"/>
      <c r="F248" s="188"/>
      <c r="G248" s="188"/>
      <c r="H248" s="188"/>
      <c r="I248" s="188"/>
      <c r="J248" s="188"/>
      <c r="K248" s="188"/>
      <c r="L248" s="188"/>
      <c r="M248" s="188"/>
    </row>
    <row r="249" spans="1:13" ht="13.5" customHeight="1">
      <c r="A249" s="31"/>
      <c r="B249" s="163" t="s">
        <v>217</v>
      </c>
      <c r="C249" s="163"/>
      <c r="D249" s="163"/>
      <c r="E249" s="163"/>
      <c r="F249" s="163"/>
      <c r="G249" s="163"/>
      <c r="H249" s="163"/>
      <c r="I249" s="163"/>
      <c r="J249" s="163"/>
      <c r="K249" s="163"/>
      <c r="L249" s="163"/>
      <c r="M249" s="163"/>
    </row>
    <row r="250" spans="1:13" ht="13.5" customHeight="1">
      <c r="A250" s="31"/>
      <c r="B250" s="99"/>
      <c r="C250" s="99"/>
      <c r="D250" s="99"/>
      <c r="E250" s="99"/>
      <c r="F250" s="99"/>
      <c r="G250" s="99"/>
      <c r="H250" s="99"/>
      <c r="I250" s="99"/>
      <c r="J250" s="99"/>
      <c r="K250" s="99"/>
      <c r="L250" s="99"/>
      <c r="M250" s="99"/>
    </row>
    <row r="251" spans="1:13" ht="91.5" customHeight="1">
      <c r="A251" s="31"/>
      <c r="B251" s="184" t="s">
        <v>218</v>
      </c>
      <c r="C251" s="189"/>
      <c r="D251" s="189"/>
      <c r="E251" s="189"/>
      <c r="F251" s="189"/>
      <c r="G251" s="189"/>
      <c r="H251" s="189"/>
      <c r="I251" s="189"/>
      <c r="J251" s="189"/>
      <c r="K251" s="189"/>
      <c r="L251" s="189"/>
      <c r="M251" s="189"/>
    </row>
    <row r="252" spans="1:13" ht="13.5" customHeight="1">
      <c r="A252" s="31"/>
      <c r="B252" s="22"/>
      <c r="C252" s="22"/>
      <c r="D252" s="22"/>
      <c r="E252" s="22"/>
      <c r="F252" s="22"/>
      <c r="G252" s="22"/>
      <c r="H252" s="22"/>
      <c r="I252" s="22"/>
      <c r="J252" s="22"/>
      <c r="K252" s="22"/>
      <c r="L252" s="22"/>
      <c r="M252" s="22"/>
    </row>
    <row r="253" spans="1:13" ht="13.5" customHeight="1">
      <c r="A253" s="31" t="s">
        <v>147</v>
      </c>
      <c r="B253" s="190" t="s">
        <v>148</v>
      </c>
      <c r="C253" s="190"/>
      <c r="D253" s="190"/>
      <c r="E253" s="190"/>
      <c r="F253" s="190"/>
      <c r="G253" s="190"/>
      <c r="H253" s="190"/>
      <c r="I253" s="190"/>
      <c r="J253" s="190"/>
      <c r="K253" s="190"/>
      <c r="L253" s="190"/>
      <c r="M253" s="190"/>
    </row>
    <row r="254" spans="1:13" ht="13.5" customHeight="1">
      <c r="A254" s="31"/>
      <c r="B254" s="22"/>
      <c r="C254" s="22"/>
      <c r="D254" s="22"/>
      <c r="E254" s="22"/>
      <c r="F254" s="22"/>
      <c r="G254" s="22"/>
      <c r="H254" s="22"/>
      <c r="I254" s="22"/>
      <c r="J254" s="22"/>
      <c r="K254" s="22"/>
      <c r="L254" s="22"/>
      <c r="M254" s="22"/>
    </row>
    <row r="255" spans="1:13" ht="13.5" customHeight="1">
      <c r="A255" s="31"/>
      <c r="B255" s="189" t="s">
        <v>186</v>
      </c>
      <c r="C255" s="189"/>
      <c r="D255" s="189"/>
      <c r="E255" s="189"/>
      <c r="F255" s="189"/>
      <c r="G255" s="189"/>
      <c r="H255" s="189"/>
      <c r="I255" s="189"/>
      <c r="J255" s="189"/>
      <c r="K255" s="189"/>
      <c r="L255" s="189"/>
      <c r="M255" s="189"/>
    </row>
    <row r="256" spans="1:13" ht="13.5" customHeight="1">
      <c r="A256" s="16"/>
      <c r="B256" s="22"/>
      <c r="C256" s="22"/>
      <c r="D256" s="22"/>
      <c r="E256" s="22"/>
      <c r="F256" s="22"/>
      <c r="G256" s="22"/>
      <c r="H256" s="22"/>
      <c r="I256" s="22"/>
      <c r="J256" s="22"/>
      <c r="K256" s="22"/>
      <c r="L256" s="22"/>
      <c r="M256" s="22"/>
    </row>
    <row r="257" spans="1:13" ht="13.5" customHeight="1">
      <c r="A257" s="13" t="s">
        <v>146</v>
      </c>
      <c r="B257" s="26" t="s">
        <v>104</v>
      </c>
      <c r="C257" s="22"/>
      <c r="D257" s="22"/>
      <c r="E257" s="22"/>
      <c r="F257" s="22"/>
      <c r="G257" s="22"/>
      <c r="H257" s="22"/>
      <c r="I257" s="22"/>
      <c r="J257" s="22"/>
      <c r="K257" s="22"/>
      <c r="L257" s="22"/>
      <c r="M257" s="22"/>
    </row>
    <row r="258" spans="1:13" ht="13.5" customHeight="1">
      <c r="A258" s="13"/>
      <c r="B258" s="26"/>
      <c r="C258" s="22"/>
      <c r="D258" s="22"/>
      <c r="E258" s="22"/>
      <c r="F258" s="22"/>
      <c r="G258" s="22"/>
      <c r="H258" s="22"/>
      <c r="I258" s="22"/>
      <c r="J258" s="22"/>
      <c r="K258" s="22"/>
      <c r="L258" s="22"/>
      <c r="M258" s="22"/>
    </row>
    <row r="259" spans="1:13" ht="13.5" customHeight="1">
      <c r="A259" s="13"/>
      <c r="B259" s="188" t="s">
        <v>282</v>
      </c>
      <c r="C259" s="188"/>
      <c r="D259" s="188"/>
      <c r="E259" s="188"/>
      <c r="F259" s="188"/>
      <c r="G259" s="188"/>
      <c r="H259" s="188"/>
      <c r="I259" s="188"/>
      <c r="J259" s="188"/>
      <c r="K259" s="188"/>
      <c r="L259" s="188"/>
      <c r="M259" s="188"/>
    </row>
    <row r="260" spans="1:13" ht="13.5" customHeight="1">
      <c r="A260" s="16"/>
      <c r="B260" s="188"/>
      <c r="C260" s="188"/>
      <c r="D260" s="188"/>
      <c r="E260" s="188"/>
      <c r="F260" s="188"/>
      <c r="G260" s="188"/>
      <c r="H260" s="188"/>
      <c r="I260" s="188"/>
      <c r="J260" s="188"/>
      <c r="K260" s="188"/>
      <c r="L260" s="188"/>
      <c r="M260" s="188"/>
    </row>
    <row r="261" spans="1:13" ht="13.5" customHeight="1">
      <c r="A261" s="16"/>
      <c r="B261" s="22"/>
      <c r="C261" s="22"/>
      <c r="D261" s="22"/>
      <c r="E261" s="22"/>
      <c r="F261" s="22"/>
      <c r="G261" s="22"/>
      <c r="H261" s="22"/>
      <c r="I261" s="22"/>
      <c r="J261" s="22"/>
      <c r="K261" s="22"/>
      <c r="L261" s="22"/>
      <c r="M261" s="22"/>
    </row>
    <row r="262" spans="1:13" ht="13.5" customHeight="1">
      <c r="A262" s="16"/>
      <c r="B262" s="22"/>
      <c r="C262" s="22"/>
      <c r="D262" s="22"/>
      <c r="E262" s="22"/>
      <c r="F262" s="22"/>
      <c r="G262" s="162" t="s">
        <v>53</v>
      </c>
      <c r="H262" s="162"/>
      <c r="I262" s="162"/>
      <c r="J262" s="180"/>
      <c r="K262" s="162" t="s">
        <v>54</v>
      </c>
      <c r="L262" s="162"/>
      <c r="M262" s="162"/>
    </row>
    <row r="263" spans="1:13" ht="12.75">
      <c r="A263" s="16"/>
      <c r="B263" s="22"/>
      <c r="C263" s="22"/>
      <c r="D263" s="22"/>
      <c r="E263" s="22"/>
      <c r="F263" s="22"/>
      <c r="G263" s="170" t="s">
        <v>56</v>
      </c>
      <c r="I263" s="170" t="s">
        <v>188</v>
      </c>
      <c r="J263" s="181"/>
      <c r="K263" s="170" t="s">
        <v>56</v>
      </c>
      <c r="M263" s="170" t="s">
        <v>188</v>
      </c>
    </row>
    <row r="264" spans="1:13" ht="12.75">
      <c r="A264" s="16"/>
      <c r="B264" s="22"/>
      <c r="C264" s="22"/>
      <c r="D264" s="22"/>
      <c r="E264" s="22"/>
      <c r="F264" s="22"/>
      <c r="G264" s="170" t="s">
        <v>32</v>
      </c>
      <c r="I264" s="170" t="s">
        <v>32</v>
      </c>
      <c r="J264" s="181"/>
      <c r="K264" s="170" t="s">
        <v>57</v>
      </c>
      <c r="M264" s="170" t="s">
        <v>57</v>
      </c>
    </row>
    <row r="265" spans="1:13" ht="12.75">
      <c r="A265" s="16"/>
      <c r="B265" s="22"/>
      <c r="C265" s="22"/>
      <c r="D265" s="22"/>
      <c r="E265" s="22"/>
      <c r="F265" s="22"/>
      <c r="G265" s="170" t="s">
        <v>198</v>
      </c>
      <c r="I265" s="170" t="s">
        <v>199</v>
      </c>
      <c r="J265" s="181"/>
      <c r="K265" s="170" t="s">
        <v>198</v>
      </c>
      <c r="M265" s="170" t="s">
        <v>199</v>
      </c>
    </row>
    <row r="266" spans="1:13" ht="13.5" customHeight="1">
      <c r="A266" s="16"/>
      <c r="B266" s="22"/>
      <c r="C266" s="22"/>
      <c r="D266" s="22"/>
      <c r="E266" s="22"/>
      <c r="F266" s="22"/>
      <c r="G266" s="180" t="s">
        <v>129</v>
      </c>
      <c r="H266" s="180"/>
      <c r="I266" s="180" t="s">
        <v>129</v>
      </c>
      <c r="J266" s="180"/>
      <c r="K266" s="180" t="s">
        <v>129</v>
      </c>
      <c r="L266" s="180"/>
      <c r="M266" s="180" t="s">
        <v>129</v>
      </c>
    </row>
    <row r="267" spans="1:13" ht="13.5" customHeight="1">
      <c r="A267" s="16"/>
      <c r="B267" s="30" t="s">
        <v>291</v>
      </c>
      <c r="C267" s="22"/>
      <c r="D267" s="22"/>
      <c r="E267" s="22"/>
      <c r="F267" s="22"/>
      <c r="G267" s="22"/>
      <c r="H267" s="22"/>
      <c r="I267" s="22"/>
      <c r="J267" s="22"/>
      <c r="K267" s="22"/>
      <c r="L267" s="22"/>
      <c r="M267" s="22"/>
    </row>
    <row r="268" spans="1:13" ht="13.5" customHeight="1">
      <c r="A268" s="16"/>
      <c r="B268" s="16" t="s">
        <v>292</v>
      </c>
      <c r="C268" s="16"/>
      <c r="D268" s="16"/>
      <c r="E268" s="16"/>
      <c r="F268" s="16"/>
      <c r="G268" s="172">
        <f>+'P&amp;L-REPORT'!C35*1000</f>
        <v>281000</v>
      </c>
      <c r="H268" s="16"/>
      <c r="I268" s="172">
        <f>+'P&amp;L-REPORT'!D35*1000</f>
        <v>252000</v>
      </c>
      <c r="J268" s="16"/>
      <c r="K268" s="172">
        <f>+'P&amp;L-REPORT'!F35*1000</f>
        <v>281000</v>
      </c>
      <c r="L268" s="16"/>
      <c r="M268" s="172">
        <f>+'P&amp;L-REPORT'!G35*1000</f>
        <v>252000</v>
      </c>
    </row>
    <row r="269" spans="1:12" ht="13.5" customHeight="1">
      <c r="A269" s="16"/>
      <c r="B269" s="16"/>
      <c r="C269" s="16"/>
      <c r="D269" s="16"/>
      <c r="E269" s="16"/>
      <c r="F269" s="16"/>
      <c r="G269" s="16"/>
      <c r="H269" s="16"/>
      <c r="J269" s="16"/>
      <c r="K269" s="16"/>
      <c r="L269" s="16"/>
    </row>
    <row r="270" spans="1:12" ht="13.5" customHeight="1">
      <c r="A270" s="16"/>
      <c r="B270" s="16" t="s">
        <v>105</v>
      </c>
      <c r="C270" s="16"/>
      <c r="D270" s="16"/>
      <c r="E270" s="16"/>
      <c r="F270" s="16"/>
      <c r="G270" s="16"/>
      <c r="H270" s="16"/>
      <c r="J270" s="16"/>
      <c r="K270" s="16"/>
      <c r="L270" s="16"/>
    </row>
    <row r="271" spans="1:13" ht="13.5" customHeight="1">
      <c r="A271" s="16"/>
      <c r="B271" s="16" t="s">
        <v>182</v>
      </c>
      <c r="C271" s="16"/>
      <c r="D271" s="16"/>
      <c r="E271" s="16"/>
      <c r="F271" s="16"/>
      <c r="G271" s="151">
        <v>157368783</v>
      </c>
      <c r="H271" s="151"/>
      <c r="I271" s="175">
        <v>94646957</v>
      </c>
      <c r="J271" s="16"/>
      <c r="K271" s="151">
        <v>157368783</v>
      </c>
      <c r="L271" s="16"/>
      <c r="M271" s="175">
        <v>94646957</v>
      </c>
    </row>
    <row r="272" spans="1:13" ht="13.5" customHeight="1">
      <c r="A272" s="16"/>
      <c r="B272" s="16" t="s">
        <v>296</v>
      </c>
      <c r="C272" s="16"/>
      <c r="D272" s="16"/>
      <c r="E272" s="16"/>
      <c r="F272" s="16"/>
      <c r="G272" s="151">
        <v>0</v>
      </c>
      <c r="H272" s="151"/>
      <c r="I272" s="175">
        <f>+I271*0.5</f>
        <v>47323478.5</v>
      </c>
      <c r="J272" s="16"/>
      <c r="K272" s="151">
        <v>0</v>
      </c>
      <c r="L272" s="16"/>
      <c r="M272" s="175">
        <f>+M271*0.5</f>
        <v>47323478.5</v>
      </c>
    </row>
    <row r="273" spans="1:13" ht="13.5" customHeight="1">
      <c r="A273" s="16"/>
      <c r="B273" s="16" t="s">
        <v>297</v>
      </c>
      <c r="C273" s="16"/>
      <c r="D273" s="16"/>
      <c r="E273" s="16"/>
      <c r="F273" s="16"/>
      <c r="G273" s="151"/>
      <c r="H273" s="151"/>
      <c r="I273" s="175"/>
      <c r="J273" s="16"/>
      <c r="K273" s="151"/>
      <c r="L273" s="16"/>
      <c r="M273" s="175"/>
    </row>
    <row r="274" spans="1:13" ht="13.5" customHeight="1">
      <c r="A274" s="16"/>
      <c r="B274" s="16" t="s">
        <v>182</v>
      </c>
      <c r="C274" s="16"/>
      <c r="D274" s="16"/>
      <c r="E274" s="16"/>
      <c r="F274" s="16"/>
      <c r="G274" s="179">
        <f>+SUM(G271:G272)</f>
        <v>157368783</v>
      </c>
      <c r="H274" s="151"/>
      <c r="I274" s="179">
        <f>+SUM(I271:I272)</f>
        <v>141970435.5</v>
      </c>
      <c r="J274" s="16"/>
      <c r="K274" s="179">
        <f>+SUM(K271:K272)</f>
        <v>157368783</v>
      </c>
      <c r="L274" s="16"/>
      <c r="M274" s="179">
        <f>+SUM(M271:M272)</f>
        <v>141970435.5</v>
      </c>
    </row>
    <row r="275" spans="1:12" ht="13.5" customHeight="1">
      <c r="A275" s="16"/>
      <c r="B275" s="16"/>
      <c r="C275" s="16"/>
      <c r="D275" s="16"/>
      <c r="E275" s="16"/>
      <c r="F275" s="16"/>
      <c r="G275" s="151"/>
      <c r="H275" s="16"/>
      <c r="J275" s="16"/>
      <c r="K275" s="152"/>
      <c r="L275" s="16"/>
    </row>
    <row r="276" spans="1:13" ht="13.5" customHeight="1">
      <c r="A276" s="16"/>
      <c r="B276" s="16" t="s">
        <v>183</v>
      </c>
      <c r="C276" s="16"/>
      <c r="D276" s="16"/>
      <c r="E276" s="16"/>
      <c r="F276" s="16"/>
      <c r="G276" s="176">
        <f>+G268/G274*100</f>
        <v>0.17856146221833588</v>
      </c>
      <c r="H276" s="16"/>
      <c r="I276" s="176">
        <f>+I268/I274*100</f>
        <v>0.17750174472064645</v>
      </c>
      <c r="J276" s="16"/>
      <c r="K276" s="176">
        <f>+K268/K274*100</f>
        <v>0.17856146221833588</v>
      </c>
      <c r="L276" s="16"/>
      <c r="M276" s="176">
        <f>+M268/M274*100</f>
        <v>0.17750174472064645</v>
      </c>
    </row>
    <row r="277" spans="1:12" ht="13.5" customHeight="1">
      <c r="A277" s="16"/>
      <c r="B277" s="16"/>
      <c r="C277" s="16"/>
      <c r="D277" s="16"/>
      <c r="E277" s="16"/>
      <c r="F277" s="16"/>
      <c r="G277" s="177"/>
      <c r="H277" s="16"/>
      <c r="J277" s="16"/>
      <c r="K277" s="177"/>
      <c r="L277" s="16"/>
    </row>
    <row r="278" spans="1:13" ht="13.5" customHeight="1">
      <c r="A278" s="16"/>
      <c r="B278" s="16" t="s">
        <v>105</v>
      </c>
      <c r="C278" s="16"/>
      <c r="D278" s="16"/>
      <c r="E278" s="16"/>
      <c r="F278" s="16"/>
      <c r="G278" s="173">
        <f>G274</f>
        <v>157368783</v>
      </c>
      <c r="H278" s="16"/>
      <c r="I278" s="173">
        <f>I274</f>
        <v>141970435.5</v>
      </c>
      <c r="J278" s="16"/>
      <c r="K278" s="173">
        <f>K274</f>
        <v>157368783</v>
      </c>
      <c r="L278" s="16"/>
      <c r="M278" s="173">
        <f>M274</f>
        <v>141970435.5</v>
      </c>
    </row>
    <row r="279" spans="1:12" ht="13.5" customHeight="1">
      <c r="A279" s="16"/>
      <c r="B279" s="16" t="s">
        <v>311</v>
      </c>
      <c r="C279" s="16"/>
      <c r="D279" s="16"/>
      <c r="E279" s="16"/>
      <c r="F279" s="16"/>
      <c r="G279" s="177"/>
      <c r="H279" s="16"/>
      <c r="J279" s="16"/>
      <c r="K279" s="177"/>
      <c r="L279" s="16"/>
    </row>
    <row r="280" spans="1:13" ht="13.5" customHeight="1">
      <c r="A280" s="16"/>
      <c r="B280" s="16" t="s">
        <v>312</v>
      </c>
      <c r="C280" s="16"/>
      <c r="D280" s="16"/>
      <c r="E280" s="16"/>
      <c r="F280" s="16"/>
      <c r="G280" s="173">
        <v>2182477</v>
      </c>
      <c r="H280" s="16"/>
      <c r="I280" s="173">
        <v>0</v>
      </c>
      <c r="J280" s="16"/>
      <c r="K280" s="173">
        <v>2182477</v>
      </c>
      <c r="L280" s="16"/>
      <c r="M280" s="173">
        <v>0</v>
      </c>
    </row>
    <row r="281" spans="1:12" ht="13.5" customHeight="1">
      <c r="A281" s="16"/>
      <c r="B281" s="161" t="s">
        <v>4</v>
      </c>
      <c r="C281" s="161"/>
      <c r="D281" s="161"/>
      <c r="E281" s="161"/>
      <c r="F281" s="16"/>
      <c r="G281" s="178"/>
      <c r="H281" s="16"/>
      <c r="I281" s="178"/>
      <c r="J281" s="16"/>
      <c r="K281" s="178"/>
      <c r="L281" s="16"/>
    </row>
    <row r="282" spans="1:6" ht="13.5" customHeight="1">
      <c r="A282" s="16"/>
      <c r="B282" s="161"/>
      <c r="C282" s="161"/>
      <c r="D282" s="161"/>
      <c r="E282" s="161"/>
      <c r="F282" s="16"/>
    </row>
    <row r="283" spans="1:13" ht="13.5" customHeight="1">
      <c r="A283" s="16"/>
      <c r="B283" s="161"/>
      <c r="C283" s="161"/>
      <c r="D283" s="161"/>
      <c r="E283" s="161"/>
      <c r="F283" s="16"/>
      <c r="G283" s="179">
        <f>G278+G280</f>
        <v>159551260</v>
      </c>
      <c r="H283" s="16"/>
      <c r="I283" s="179">
        <f>I278+I280</f>
        <v>141970435.5</v>
      </c>
      <c r="J283" s="16"/>
      <c r="K283" s="179">
        <f>K278+K280</f>
        <v>159551260</v>
      </c>
      <c r="L283" s="16"/>
      <c r="M283" s="179">
        <f>M278+M280</f>
        <v>141970435.5</v>
      </c>
    </row>
    <row r="285" spans="2:13" ht="12.75">
      <c r="B285" s="17" t="s">
        <v>5</v>
      </c>
      <c r="G285" s="176">
        <f>+G268/G283*100</f>
        <v>0.17611894760342225</v>
      </c>
      <c r="H285" s="182"/>
      <c r="I285" s="176">
        <f>+I268/I283*100</f>
        <v>0.17750174472064645</v>
      </c>
      <c r="J285" s="182"/>
      <c r="K285" s="176">
        <f>+K268/K283*100</f>
        <v>0.17611894760342225</v>
      </c>
      <c r="M285" s="176">
        <f>+M268/M283*100</f>
        <v>0.17750174472064645</v>
      </c>
    </row>
    <row r="288" spans="1:4" ht="12.75">
      <c r="A288" s="13" t="s">
        <v>283</v>
      </c>
      <c r="B288" s="26" t="s">
        <v>284</v>
      </c>
      <c r="C288" s="22"/>
      <c r="D288" s="22"/>
    </row>
    <row r="290" spans="2:13" ht="12.75">
      <c r="B290" s="192" t="s">
        <v>285</v>
      </c>
      <c r="C290" s="186"/>
      <c r="D290" s="186"/>
      <c r="E290" s="186"/>
      <c r="F290" s="186"/>
      <c r="G290" s="186"/>
      <c r="H290" s="186"/>
      <c r="I290" s="186"/>
      <c r="J290" s="186"/>
      <c r="K290" s="186"/>
      <c r="L290" s="186"/>
      <c r="M290" s="186"/>
    </row>
    <row r="291" spans="2:13" ht="12.75">
      <c r="B291" s="186"/>
      <c r="C291" s="186"/>
      <c r="D291" s="186"/>
      <c r="E291" s="186"/>
      <c r="F291" s="186"/>
      <c r="G291" s="186"/>
      <c r="H291" s="186"/>
      <c r="I291" s="186"/>
      <c r="J291" s="186"/>
      <c r="K291" s="186"/>
      <c r="L291" s="186"/>
      <c r="M291" s="186"/>
    </row>
  </sheetData>
  <mergeCells count="66">
    <mergeCell ref="B44:M52"/>
    <mergeCell ref="B54:M57"/>
    <mergeCell ref="B290:M291"/>
    <mergeCell ref="B18:M18"/>
    <mergeCell ref="B20:M23"/>
    <mergeCell ref="B38:M39"/>
    <mergeCell ref="B41:M42"/>
    <mergeCell ref="K153:L153"/>
    <mergeCell ref="B201:M201"/>
    <mergeCell ref="B168:I168"/>
    <mergeCell ref="C179:M179"/>
    <mergeCell ref="D210:M210"/>
    <mergeCell ref="C188:M188"/>
    <mergeCell ref="B175:M175"/>
    <mergeCell ref="B177:K177"/>
    <mergeCell ref="B197:H197"/>
    <mergeCell ref="B199:M199"/>
    <mergeCell ref="B243:M244"/>
    <mergeCell ref="B251:M251"/>
    <mergeCell ref="B248:M248"/>
    <mergeCell ref="B239:M239"/>
    <mergeCell ref="K242:M242"/>
    <mergeCell ref="B281:E283"/>
    <mergeCell ref="D207:M208"/>
    <mergeCell ref="D203:M205"/>
    <mergeCell ref="G262:I262"/>
    <mergeCell ref="K262:M262"/>
    <mergeCell ref="D212:M213"/>
    <mergeCell ref="B249:M249"/>
    <mergeCell ref="B255:M255"/>
    <mergeCell ref="B253:M253"/>
    <mergeCell ref="B259:M260"/>
    <mergeCell ref="B98:M99"/>
    <mergeCell ref="B114:M115"/>
    <mergeCell ref="B92:L93"/>
    <mergeCell ref="B75:M75"/>
    <mergeCell ref="B77:M77"/>
    <mergeCell ref="B81:M81"/>
    <mergeCell ref="B106:M106"/>
    <mergeCell ref="B112:I112"/>
    <mergeCell ref="B101:M102"/>
    <mergeCell ref="A1:M1"/>
    <mergeCell ref="A2:M2"/>
    <mergeCell ref="A4:M4"/>
    <mergeCell ref="B8:M8"/>
    <mergeCell ref="A6:M6"/>
    <mergeCell ref="B117:M117"/>
    <mergeCell ref="B170:M171"/>
    <mergeCell ref="B162:M162"/>
    <mergeCell ref="B121:M121"/>
    <mergeCell ref="B149:M149"/>
    <mergeCell ref="K126:M126"/>
    <mergeCell ref="B127:M127"/>
    <mergeCell ref="B123:M123"/>
    <mergeCell ref="B131:M132"/>
    <mergeCell ref="B135:G135"/>
    <mergeCell ref="B10:M13"/>
    <mergeCell ref="B15:M16"/>
    <mergeCell ref="B173:K173"/>
    <mergeCell ref="B85:M85"/>
    <mergeCell ref="B87:I87"/>
    <mergeCell ref="B89:M90"/>
    <mergeCell ref="B142:M145"/>
    <mergeCell ref="B119:M119"/>
    <mergeCell ref="B95:M96"/>
    <mergeCell ref="B108:I108"/>
  </mergeCells>
  <printOptions horizontalCentered="1"/>
  <pageMargins left="0.25" right="0.33" top="0.86" bottom="0.5" header="0.5" footer="0.5"/>
  <pageSetup horizontalDpi="600" verticalDpi="600" orientation="portrait" paperSize="9" scale="73" r:id="rId1"/>
  <headerFooter alignWithMargins="0">
    <oddFooter>&amp;CPage &amp;P of &amp;N</oddFooter>
  </headerFooter>
  <rowBreaks count="4" manualBreakCount="4">
    <brk id="73" max="13" man="1"/>
    <brk id="136" max="13" man="1"/>
    <brk id="195" max="13" man="1"/>
    <brk id="24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global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miss</dc:creator>
  <cp:keywords/>
  <dc:description/>
  <cp:lastModifiedBy>Tan Bee Ching</cp:lastModifiedBy>
  <cp:lastPrinted>2006-05-30T03:39:48Z</cp:lastPrinted>
  <dcterms:created xsi:type="dcterms:W3CDTF">2004-11-12T07:57:44Z</dcterms:created>
  <dcterms:modified xsi:type="dcterms:W3CDTF">2006-05-30T03:40:18Z</dcterms:modified>
  <cp:category/>
  <cp:version/>
  <cp:contentType/>
  <cp:contentStatus/>
</cp:coreProperties>
</file>